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PK_máj2024" sheetId="1" r:id="rId1"/>
  </sheets>
  <definedNames>
    <definedName name="_xlnm.Print_Titles" localSheetId="0">'PK_máj2024'!$2:$4</definedName>
    <definedName name="_xlnm.Print_Area" localSheetId="0">'PK_máj2024'!$A$1:$L$197</definedName>
  </definedNames>
  <calcPr fullCalcOnLoad="1"/>
</workbook>
</file>

<file path=xl/sharedStrings.xml><?xml version="1.0" encoding="utf-8"?>
<sst xmlns="http://schemas.openxmlformats.org/spreadsheetml/2006/main" count="287" uniqueCount="186">
  <si>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</si>
  <si>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</si>
  <si>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</si>
  <si>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</si>
  <si>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</si>
  <si>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</si>
  <si>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</si>
  <si>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</si>
  <si>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</si>
  <si>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</si>
  <si>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</si>
  <si>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</si>
  <si>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</si>
  <si>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</si>
  <si>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</si>
  <si>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</si>
  <si>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</si>
  <si>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</si>
  <si>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</si>
  <si>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</si>
  <si>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</si>
  <si>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</si>
  <si>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</si>
  <si>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</si>
  <si>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</si>
  <si>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</si>
  <si>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</si>
  <si>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</si>
  <si>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</si>
  <si>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</si>
  <si>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</si>
  <si>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</si>
  <si>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</si>
  <si>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</si>
  <si>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</si>
  <si>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</si>
  <si>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</si>
  <si>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</si>
  <si>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</si>
  <si>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</si>
  <si>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</si>
  <si>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</si>
  <si>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</si>
  <si>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</si>
  <si>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</si>
  <si>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</si>
  <si>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</si>
  <si>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</si>
  <si>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</si>
  <si>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</si>
  <si>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</si>
  <si>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</si>
  <si>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</si>
  <si>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</si>
  <si>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</si>
  <si>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</si>
  <si>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</si>
  <si>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</si>
  <si>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</si>
  <si>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</si>
  <si>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</si>
  <si>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</si>
  <si>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</si>
  <si>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</si>
  <si>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</si>
  <si>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</si>
  <si>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</si>
  <si>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</si>
  <si>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</si>
  <si>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</si>
  <si>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</si>
  <si>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</si>
  <si>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</si>
  <si>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</si>
  <si>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</si>
  <si>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</si>
  <si>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</si>
  <si>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</si>
  <si>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</si>
  <si>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</si>
  <si>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</si>
  <si>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</si>
  <si>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</si>
  <si>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</si>
  <si>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</si>
  <si>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súkromné vysoké školy</t>
  </si>
  <si>
    <t>VŠ zdravotníctva a sociálnej práce sv. Alžbety v Bratislave</t>
  </si>
  <si>
    <t>Fakulta práva</t>
  </si>
  <si>
    <t>Fakulta ekonómie a podnikania</t>
  </si>
  <si>
    <t>Fakulta práva Janka Jesenského</t>
  </si>
  <si>
    <t>Fakulta sociálnych štúdií</t>
  </si>
  <si>
    <t>Vysoká škola bezpečnostného manažérstva v Košiciach</t>
  </si>
  <si>
    <t>štátne vysoké školy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</si>
  <si>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</si>
  <si>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</si>
  <si>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</si>
  <si>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</si>
  <si>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</si>
  <si>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</si>
  <si>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</si>
  <si>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</si>
  <si>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</si>
  <si>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</si>
  <si>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</si>
  <si>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</si>
  <si>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</si>
  <si>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t>Ústav manažmentu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</si>
  <si>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</si>
  <si>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</si>
  <si>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</si>
  <si>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</si>
  <si>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</si>
  <si>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VŠ medzinárodného podnikania ISM Slovakia v Prešove</t>
  </si>
  <si>
    <t>Fakulta psychológie</t>
  </si>
  <si>
    <t>Fakulta sociálnych vied</t>
  </si>
  <si>
    <t>Použité skratky:</t>
  </si>
  <si>
    <t>Materiálovotechnologická fakulta, Trnava</t>
  </si>
  <si>
    <t>Fakulta výrobných technológií, Prešov</t>
  </si>
  <si>
    <t>Teologická fakulta, Bratislava</t>
  </si>
  <si>
    <t>Podnikovohospodárska fakulta, Košice</t>
  </si>
  <si>
    <t>Teologická fakulta, Košice</t>
  </si>
  <si>
    <t>Vysoká škola Danubius</t>
  </si>
  <si>
    <t>Fakulta bezpečnostného inžinierstva</t>
  </si>
  <si>
    <t>A - na študijný program v anglickom jazyku</t>
  </si>
  <si>
    <t>VŠ -  vysoká škola</t>
  </si>
  <si>
    <t>fakulta, resp. vysoká škola, študijné programy 1. stupňa a spojeného 1. a 2. stupňa v dennej ani v externej forme vysokoškolského štúdia neotvára</t>
  </si>
  <si>
    <t>Jesseniova lekárska fakulta, Martin</t>
  </si>
  <si>
    <t xml:space="preserve">Výskumný ústav vysokohorskej biológie, Tatranská Javorina </t>
  </si>
  <si>
    <t>Fakulta zdravotníctva, Banská Bystrica</t>
  </si>
  <si>
    <t>Fakulta priemyselných technológií, Púchov</t>
  </si>
  <si>
    <t>Fakulta materiálov, metalurgie a recyklácie</t>
  </si>
  <si>
    <t>Vysoká škola DTI</t>
  </si>
  <si>
    <t>Akadémia Policajného zboru v Bratislave</t>
  </si>
  <si>
    <t>Centrum jazykov a kultúr národnostných menšín</t>
  </si>
  <si>
    <t>PK len na necivilné (vojenské) štúdium!</t>
  </si>
  <si>
    <t>Fakulta elektrotechniky a informačných technológií</t>
  </si>
  <si>
    <t>Inštitút manažmentu</t>
  </si>
  <si>
    <t>Fakulta techniky</t>
  </si>
  <si>
    <t>E - na externú formu štúdia</t>
  </si>
  <si>
    <t>P - predĺžený termín</t>
  </si>
  <si>
    <t>V - na vybrané študijné programy podľa ponuky vysokej školy/fakulty</t>
  </si>
  <si>
    <t>Fakulta ekonómie a informatiky</t>
  </si>
  <si>
    <t>celoškolské pracoviská</t>
  </si>
  <si>
    <t>Fakulta zdravotníctva a sociálnej práce sv. Ladislava, Nové Zámky</t>
  </si>
  <si>
    <t>Fakulta zdravotníckych vied, Piešťany</t>
  </si>
  <si>
    <t>Reformovaná teologická fakulta</t>
  </si>
  <si>
    <t>Fakulta architektúry a dizajnu</t>
  </si>
  <si>
    <t>Fakulta prírodných vied a informatiky</t>
  </si>
  <si>
    <t>Fakulta manažmentu, ekonomiky a obchodu</t>
  </si>
  <si>
    <t>Univerzita J. Selyeho</t>
  </si>
  <si>
    <t>Vysoká škola manažmentu</t>
  </si>
  <si>
    <t>VŠ ekonómie a manažmentu v Bratislave</t>
  </si>
  <si>
    <t xml:space="preserve">x </t>
  </si>
  <si>
    <t xml:space="preserve">N - ešte nevypísaný termín, len v pláne </t>
  </si>
  <si>
    <t>Poznámka:</t>
  </si>
  <si>
    <t>Platnosť dodatočných termínov, aj tých, ktoré nie sú bližšie upresnené, nemusí platiť pre všetky študijné programy pôvodnej ponuky vysokej školy/fakulty!</t>
  </si>
  <si>
    <t>S - na študijné programy v slovenskom jazyku</t>
  </si>
  <si>
    <t>Hudobná a umelecká akadémia Jána Albrechta Banská Štiavnica</t>
  </si>
  <si>
    <t>Inštitút teórie divadla, filmu a hudby</t>
  </si>
  <si>
    <t>R - ak počet prijatých, ktorí potvrdia nástup na štúdium, bude nižší ako je plánovaný počet</t>
  </si>
  <si>
    <t>POČET  PRIHLÁŠOK K  31. 5. 2024</t>
  </si>
  <si>
    <t>15.06.2024  S</t>
  </si>
  <si>
    <t>31.08.2024  A</t>
  </si>
  <si>
    <t>15.08.2024  V</t>
  </si>
  <si>
    <t>30.06.2024                   31.08.2024</t>
  </si>
  <si>
    <t>30.06.2024                    31.08.2024</t>
  </si>
  <si>
    <t>30.06.2024                    30.09.2024</t>
  </si>
  <si>
    <t>príjem prihlášok nebol v prvom riadnom termíne na všetky študijné programy fakulty, resp. vysokej školy, k 31. 5. 2024 ukončený, možnosť podať si prihlášku trvala do uvedeného termínu</t>
  </si>
  <si>
    <t>Prijímacie konanie na slovenské vysoké školy do prvých ročníkov                       1. alebo spojeného 1. a 2. stupňa vysokoškolského štúdia                                     na akademický rok 2024/2025 - stav k 31. 5. 2024</t>
  </si>
  <si>
    <t>17.06.2024 P</t>
  </si>
  <si>
    <t>30.06.2024 V</t>
  </si>
  <si>
    <r>
      <t>Lekárska fakulta</t>
    </r>
    <r>
      <rPr>
        <sz val="6"/>
        <rFont val="Times New Roman CE"/>
        <family val="0"/>
      </rPr>
      <t xml:space="preserve"> (1. stupeň)</t>
    </r>
  </si>
  <si>
    <r>
      <t xml:space="preserve">Lekárska fakulta </t>
    </r>
    <r>
      <rPr>
        <sz val="6"/>
        <rFont val="Times New Roman CE"/>
        <family val="0"/>
      </rPr>
      <t>(spojený 1. a 2. stupeň)</t>
    </r>
  </si>
  <si>
    <t>31.07.2024  A</t>
  </si>
  <si>
    <t>30.06.2024  V</t>
  </si>
  <si>
    <t>30.06.2024;   15.08. a 18.09.2024  R</t>
  </si>
  <si>
    <t>10.06.2024  V</t>
  </si>
  <si>
    <t>05.06.2024  V</t>
  </si>
  <si>
    <t>xx.10.2024</t>
  </si>
  <si>
    <t>Fakulta telesnej výchovy, športu a zdravia</t>
  </si>
  <si>
    <t>22.07.2024  A</t>
  </si>
  <si>
    <t>28.06.2024  V, S          31.07.2024  A</t>
  </si>
  <si>
    <t>01.08.2024  A</t>
  </si>
  <si>
    <t>31.07.2024  E</t>
  </si>
  <si>
    <t>20.08.2024  E</t>
  </si>
  <si>
    <t>Akadémia ozbrojených síl gen. M. R. Štefánika v L. Mikuláši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</si>
</sst>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  <numFmt numFmtId="178" formatCode="0.E+00"/>
    <numFmt numFmtId="179" formatCode="\P\r\a\vd\a;&quot;Pravda&quot;;&quot;Nepravda&quot;"/>
    <numFmt numFmtId="180" formatCode="[$€-2]\ #\ ##,000_);[Red]\([$¥€-2]\ #\ ##,000\)"/>
    <numFmt numFmtId="181" formatCode="[$-41B]dddd\,\ d\.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b/>
      <i/>
      <sz val="8"/>
      <color indexed="10"/>
      <name val="Times New Roman CE"/>
      <family val="0"/>
    </font>
    <font>
      <i/>
      <sz val="8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sz val="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3"/>
      <name val="Times New Roman CE"/>
      <family val="1"/>
    </font>
    <font>
      <b/>
      <sz val="8"/>
      <color indexed="23"/>
      <name val="Times New Roman CE"/>
      <family val="1"/>
    </font>
    <font>
      <sz val="8"/>
      <color indexed="2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 tint="-0.4999699890613556"/>
      <name val="Times New Roman CE"/>
      <family val="1"/>
    </font>
    <font>
      <sz val="8"/>
      <color theme="0" tint="-0.4999699890613556"/>
      <name val="Times New Roman CE"/>
      <family val="1"/>
    </font>
    <font>
      <b/>
      <sz val="8"/>
      <color theme="0" tint="-0.4999699890613556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0" fontId="8" fillId="0" borderId="10" xfId="0" applyFont="1" applyFill="1" applyBorder="1" applyAlignment="1" quotePrefix="1">
      <alignment horizontal="left" indent="1"/>
    </xf>
    <xf numFmtId="0" fontId="8" fillId="0" borderId="10" xfId="0" applyFont="1" applyBorder="1" applyAlignment="1" quotePrefix="1">
      <alignment horizontal="left" indent="1"/>
    </xf>
    <xf numFmtId="0" fontId="8" fillId="33" borderId="10" xfId="0" applyFont="1" applyFill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3" fontId="8" fillId="0" borderId="14" xfId="0" applyNumberFormat="1" applyFont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3" fontId="8" fillId="0" borderId="16" xfId="0" applyNumberFormat="1" applyFont="1" applyBorder="1" applyAlignment="1">
      <alignment horizontal="right" indent="1"/>
    </xf>
    <xf numFmtId="3" fontId="8" fillId="0" borderId="17" xfId="0" applyNumberFormat="1" applyFont="1" applyBorder="1" applyAlignment="1">
      <alignment horizontal="right" indent="1"/>
    </xf>
    <xf numFmtId="174" fontId="8" fillId="0" borderId="12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0" fontId="5" fillId="34" borderId="18" xfId="0" applyFont="1" applyFill="1" applyBorder="1" applyAlignment="1" quotePrefix="1">
      <alignment horizontal="left" indent="1"/>
    </xf>
    <xf numFmtId="3" fontId="5" fillId="34" borderId="19" xfId="0" applyNumberFormat="1" applyFont="1" applyFill="1" applyBorder="1" applyAlignment="1">
      <alignment horizontal="right" indent="1"/>
    </xf>
    <xf numFmtId="3" fontId="5" fillId="34" borderId="20" xfId="0" applyNumberFormat="1" applyFont="1" applyFill="1" applyBorder="1" applyAlignment="1">
      <alignment horizontal="right" indent="1"/>
    </xf>
    <xf numFmtId="3" fontId="5" fillId="35" borderId="20" xfId="0" applyNumberFormat="1" applyFont="1" applyFill="1" applyBorder="1" applyAlignment="1">
      <alignment horizontal="right" indent="1"/>
    </xf>
    <xf numFmtId="174" fontId="5" fillId="34" borderId="19" xfId="0" applyNumberFormat="1" applyFont="1" applyFill="1" applyBorder="1" applyAlignment="1">
      <alignment horizontal="center"/>
    </xf>
    <xf numFmtId="174" fontId="5" fillId="35" borderId="20" xfId="0" applyNumberFormat="1" applyFont="1" applyFill="1" applyBorder="1" applyAlignment="1">
      <alignment horizontal="center"/>
    </xf>
    <xf numFmtId="174" fontId="5" fillId="35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left" indent="1"/>
    </xf>
    <xf numFmtId="174" fontId="5" fillId="34" borderId="20" xfId="0" applyNumberFormat="1" applyFont="1" applyFill="1" applyBorder="1" applyAlignment="1">
      <alignment horizontal="center"/>
    </xf>
    <xf numFmtId="174" fontId="5" fillId="34" borderId="21" xfId="0" applyNumberFormat="1" applyFont="1" applyFill="1" applyBorder="1" applyAlignment="1">
      <alignment horizontal="center"/>
    </xf>
    <xf numFmtId="0" fontId="5" fillId="34" borderId="23" xfId="0" applyFont="1" applyFill="1" applyBorder="1" applyAlignment="1" quotePrefix="1">
      <alignment horizontal="left" indent="1"/>
    </xf>
    <xf numFmtId="3" fontId="5" fillId="34" borderId="24" xfId="0" applyNumberFormat="1" applyFont="1" applyFill="1" applyBorder="1" applyAlignment="1">
      <alignment horizontal="right" indent="1"/>
    </xf>
    <xf numFmtId="3" fontId="5" fillId="34" borderId="25" xfId="0" applyNumberFormat="1" applyFont="1" applyFill="1" applyBorder="1" applyAlignment="1">
      <alignment horizontal="right" indent="1"/>
    </xf>
    <xf numFmtId="3" fontId="5" fillId="34" borderId="26" xfId="0" applyNumberFormat="1" applyFont="1" applyFill="1" applyBorder="1" applyAlignment="1">
      <alignment horizontal="right" indent="1"/>
    </xf>
    <xf numFmtId="3" fontId="5" fillId="34" borderId="21" xfId="0" applyNumberFormat="1" applyFont="1" applyFill="1" applyBorder="1" applyAlignment="1">
      <alignment horizontal="right" indent="1"/>
    </xf>
    <xf numFmtId="3" fontId="5" fillId="35" borderId="19" xfId="0" applyNumberFormat="1" applyFont="1" applyFill="1" applyBorder="1" applyAlignment="1">
      <alignment horizontal="right" indent="1"/>
    </xf>
    <xf numFmtId="3" fontId="5" fillId="35" borderId="21" xfId="0" applyNumberFormat="1" applyFont="1" applyFill="1" applyBorder="1" applyAlignment="1">
      <alignment horizontal="right" indent="1"/>
    </xf>
    <xf numFmtId="174" fontId="5" fillId="35" borderId="19" xfId="0" applyNumberFormat="1" applyFont="1" applyFill="1" applyBorder="1" applyAlignment="1">
      <alignment horizontal="center"/>
    </xf>
    <xf numFmtId="174" fontId="5" fillId="34" borderId="24" xfId="0" applyNumberFormat="1" applyFont="1" applyFill="1" applyBorder="1" applyAlignment="1">
      <alignment horizontal="center"/>
    </xf>
    <xf numFmtId="174" fontId="5" fillId="34" borderId="25" xfId="0" applyNumberFormat="1" applyFont="1" applyFill="1" applyBorder="1" applyAlignment="1">
      <alignment horizontal="center"/>
    </xf>
    <xf numFmtId="174" fontId="5" fillId="34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right" indent="1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8" fillId="0" borderId="13" xfId="0" applyNumberFormat="1" applyFont="1" applyFill="1" applyBorder="1" applyAlignment="1">
      <alignment horizontal="right" indent="1"/>
    </xf>
    <xf numFmtId="3" fontId="8" fillId="0" borderId="29" xfId="0" applyNumberFormat="1" applyFont="1" applyFill="1" applyBorder="1" applyAlignment="1">
      <alignment horizontal="right" indent="1"/>
    </xf>
    <xf numFmtId="3" fontId="8" fillId="0" borderId="30" xfId="0" applyNumberFormat="1" applyFont="1" applyFill="1" applyBorder="1" applyAlignment="1">
      <alignment horizontal="right" indent="1"/>
    </xf>
    <xf numFmtId="174" fontId="8" fillId="0" borderId="13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/>
    </xf>
    <xf numFmtId="174" fontId="8" fillId="0" borderId="28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 indent="1"/>
    </xf>
    <xf numFmtId="3" fontId="8" fillId="0" borderId="16" xfId="0" applyNumberFormat="1" applyFont="1" applyFill="1" applyBorder="1" applyAlignment="1">
      <alignment horizontal="right" indent="1"/>
    </xf>
    <xf numFmtId="3" fontId="8" fillId="0" borderId="17" xfId="0" applyNumberFormat="1" applyFont="1" applyFill="1" applyBorder="1" applyAlignment="1">
      <alignment horizontal="right" indent="1"/>
    </xf>
    <xf numFmtId="174" fontId="8" fillId="0" borderId="16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 quotePrefix="1">
      <alignment horizontal="right" indent="1"/>
    </xf>
    <xf numFmtId="3" fontId="8" fillId="0" borderId="13" xfId="0" applyNumberFormat="1" applyFont="1" applyFill="1" applyBorder="1" applyAlignment="1" quotePrefix="1">
      <alignment horizontal="right" indent="1"/>
    </xf>
    <xf numFmtId="174" fontId="8" fillId="0" borderId="31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 indent="1"/>
    </xf>
    <xf numFmtId="0" fontId="8" fillId="0" borderId="11" xfId="0" applyFont="1" applyBorder="1" applyAlignment="1" quotePrefix="1">
      <alignment horizontal="left" indent="1"/>
    </xf>
    <xf numFmtId="174" fontId="8" fillId="0" borderId="15" xfId="0" applyNumberFormat="1" applyFont="1" applyFill="1" applyBorder="1" applyAlignment="1">
      <alignment horizontal="center"/>
    </xf>
    <xf numFmtId="174" fontId="8" fillId="0" borderId="17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indent="1"/>
    </xf>
    <xf numFmtId="174" fontId="8" fillId="0" borderId="32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1" fillId="0" borderId="0" xfId="0" applyFont="1" applyAlignment="1">
      <alignment/>
    </xf>
    <xf numFmtId="174" fontId="8" fillId="37" borderId="12" xfId="0" applyNumberFormat="1" applyFont="1" applyFill="1" applyBorder="1" applyAlignment="1">
      <alignment horizontal="center"/>
    </xf>
    <xf numFmtId="174" fontId="8" fillId="37" borderId="13" xfId="0" applyNumberFormat="1" applyFont="1" applyFill="1" applyBorder="1" applyAlignment="1">
      <alignment horizontal="center"/>
    </xf>
    <xf numFmtId="174" fontId="8" fillId="37" borderId="14" xfId="0" applyNumberFormat="1" applyFont="1" applyFill="1" applyBorder="1" applyAlignment="1">
      <alignment horizontal="center"/>
    </xf>
    <xf numFmtId="3" fontId="8" fillId="37" borderId="13" xfId="0" applyNumberFormat="1" applyFont="1" applyFill="1" applyBorder="1" applyAlignment="1">
      <alignment horizontal="right" indent="1"/>
    </xf>
    <xf numFmtId="3" fontId="8" fillId="37" borderId="14" xfId="0" applyNumberFormat="1" applyFont="1" applyFill="1" applyBorder="1" applyAlignment="1">
      <alignment horizontal="right" indent="1"/>
    </xf>
    <xf numFmtId="3" fontId="8" fillId="37" borderId="12" xfId="0" applyNumberFormat="1" applyFont="1" applyFill="1" applyBorder="1" applyAlignment="1">
      <alignment horizontal="right" indent="1"/>
    </xf>
    <xf numFmtId="174" fontId="5" fillId="38" borderId="19" xfId="0" applyNumberFormat="1" applyFont="1" applyFill="1" applyBorder="1" applyAlignment="1">
      <alignment horizontal="center"/>
    </xf>
    <xf numFmtId="3" fontId="5" fillId="38" borderId="20" xfId="0" applyNumberFormat="1" applyFont="1" applyFill="1" applyBorder="1" applyAlignment="1">
      <alignment horizontal="right" indent="1"/>
    </xf>
    <xf numFmtId="3" fontId="5" fillId="38" borderId="21" xfId="0" applyNumberFormat="1" applyFont="1" applyFill="1" applyBorder="1" applyAlignment="1">
      <alignment horizontal="right" indent="1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3" fontId="8" fillId="39" borderId="13" xfId="0" applyNumberFormat="1" applyFont="1" applyFill="1" applyBorder="1" applyAlignment="1">
      <alignment horizontal="right" indent="1"/>
    </xf>
    <xf numFmtId="174" fontId="8" fillId="39" borderId="13" xfId="0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 indent="6"/>
    </xf>
    <xf numFmtId="3" fontId="8" fillId="0" borderId="36" xfId="0" applyNumberFormat="1" applyFont="1" applyFill="1" applyBorder="1" applyAlignment="1">
      <alignment horizontal="right" indent="1"/>
    </xf>
    <xf numFmtId="3" fontId="8" fillId="0" borderId="37" xfId="0" applyNumberFormat="1" applyFont="1" applyFill="1" applyBorder="1" applyAlignment="1">
      <alignment horizontal="right" indent="1"/>
    </xf>
    <xf numFmtId="3" fontId="8" fillId="0" borderId="38" xfId="0" applyNumberFormat="1" applyFont="1" applyFill="1" applyBorder="1" applyAlignment="1">
      <alignment horizontal="right" indent="1"/>
    </xf>
    <xf numFmtId="174" fontId="8" fillId="0" borderId="36" xfId="0" applyNumberFormat="1" applyFont="1" applyFill="1" applyBorder="1" applyAlignment="1">
      <alignment horizontal="center"/>
    </xf>
    <xf numFmtId="174" fontId="8" fillId="0" borderId="37" xfId="0" applyNumberFormat="1" applyFont="1" applyFill="1" applyBorder="1" applyAlignment="1">
      <alignment horizontal="center"/>
    </xf>
    <xf numFmtId="174" fontId="8" fillId="0" borderId="38" xfId="0" applyNumberFormat="1" applyFont="1" applyFill="1" applyBorder="1" applyAlignment="1">
      <alignment horizontal="center"/>
    </xf>
    <xf numFmtId="3" fontId="5" fillId="38" borderId="19" xfId="0" applyNumberFormat="1" applyFont="1" applyFill="1" applyBorder="1" applyAlignment="1">
      <alignment horizontal="right" indent="1"/>
    </xf>
    <xf numFmtId="0" fontId="8" fillId="0" borderId="0" xfId="0" applyFont="1" applyAlignment="1">
      <alignment/>
    </xf>
    <xf numFmtId="174" fontId="5" fillId="38" borderId="20" xfId="0" applyNumberFormat="1" applyFont="1" applyFill="1" applyBorder="1" applyAlignment="1">
      <alignment horizontal="center"/>
    </xf>
    <xf numFmtId="174" fontId="5" fillId="38" borderId="21" xfId="0" applyNumberFormat="1" applyFont="1" applyFill="1" applyBorder="1" applyAlignment="1">
      <alignment horizontal="center"/>
    </xf>
    <xf numFmtId="3" fontId="8" fillId="37" borderId="15" xfId="0" applyNumberFormat="1" applyFont="1" applyFill="1" applyBorder="1" applyAlignment="1">
      <alignment horizontal="right" indent="1"/>
    </xf>
    <xf numFmtId="3" fontId="8" fillId="37" borderId="17" xfId="0" applyNumberFormat="1" applyFont="1" applyFill="1" applyBorder="1" applyAlignment="1">
      <alignment horizontal="right" indent="1"/>
    </xf>
    <xf numFmtId="174" fontId="8" fillId="37" borderId="15" xfId="0" applyNumberFormat="1" applyFont="1" applyFill="1" applyBorder="1" applyAlignment="1">
      <alignment horizontal="center"/>
    </xf>
    <xf numFmtId="174" fontId="8" fillId="37" borderId="1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 indent="1"/>
    </xf>
    <xf numFmtId="0" fontId="7" fillId="0" borderId="35" xfId="0" applyFont="1" applyFill="1" applyBorder="1" applyAlignment="1">
      <alignment horizontal="left" vertical="center" indent="1"/>
    </xf>
    <xf numFmtId="0" fontId="8" fillId="0" borderId="39" xfId="0" applyFont="1" applyBorder="1" applyAlignment="1">
      <alignment horizontal="left" indent="1"/>
    </xf>
    <xf numFmtId="3" fontId="8" fillId="0" borderId="40" xfId="0" applyNumberFormat="1" applyFont="1" applyFill="1" applyBorder="1" applyAlignment="1">
      <alignment horizontal="right" indent="1"/>
    </xf>
    <xf numFmtId="3" fontId="8" fillId="0" borderId="41" xfId="0" applyNumberFormat="1" applyFont="1" applyFill="1" applyBorder="1" applyAlignment="1">
      <alignment horizontal="right" indent="1"/>
    </xf>
    <xf numFmtId="3" fontId="8" fillId="0" borderId="42" xfId="0" applyNumberFormat="1" applyFont="1" applyFill="1" applyBorder="1" applyAlignment="1">
      <alignment horizontal="right" indent="1"/>
    </xf>
    <xf numFmtId="174" fontId="8" fillId="0" borderId="40" xfId="0" applyNumberFormat="1" applyFont="1" applyFill="1" applyBorder="1" applyAlignment="1">
      <alignment horizontal="center"/>
    </xf>
    <xf numFmtId="174" fontId="8" fillId="0" borderId="41" xfId="0" applyNumberFormat="1" applyFont="1" applyFill="1" applyBorder="1" applyAlignment="1">
      <alignment horizontal="center"/>
    </xf>
    <xf numFmtId="174" fontId="8" fillId="0" borderId="42" xfId="0" applyNumberFormat="1" applyFont="1" applyFill="1" applyBorder="1" applyAlignment="1">
      <alignment horizontal="center"/>
    </xf>
    <xf numFmtId="0" fontId="8" fillId="0" borderId="39" xfId="0" applyFont="1" applyBorder="1" applyAlignment="1" quotePrefix="1">
      <alignment horizontal="left" indent="1"/>
    </xf>
    <xf numFmtId="0" fontId="5" fillId="23" borderId="18" xfId="0" applyFont="1" applyFill="1" applyBorder="1" applyAlignment="1" quotePrefix="1">
      <alignment horizontal="left" indent="1"/>
    </xf>
    <xf numFmtId="3" fontId="5" fillId="23" borderId="19" xfId="0" applyNumberFormat="1" applyFont="1" applyFill="1" applyBorder="1" applyAlignment="1">
      <alignment horizontal="right" indent="1"/>
    </xf>
    <xf numFmtId="3" fontId="5" fillId="23" borderId="20" xfId="0" applyNumberFormat="1" applyFont="1" applyFill="1" applyBorder="1" applyAlignment="1">
      <alignment horizontal="right" indent="1"/>
    </xf>
    <xf numFmtId="3" fontId="5" fillId="23" borderId="21" xfId="0" applyNumberFormat="1" applyFont="1" applyFill="1" applyBorder="1" applyAlignment="1">
      <alignment horizontal="right" indent="1"/>
    </xf>
    <xf numFmtId="174" fontId="5" fillId="23" borderId="19" xfId="0" applyNumberFormat="1" applyFont="1" applyFill="1" applyBorder="1" applyAlignment="1">
      <alignment horizontal="center"/>
    </xf>
    <xf numFmtId="174" fontId="5" fillId="23" borderId="20" xfId="0" applyNumberFormat="1" applyFont="1" applyFill="1" applyBorder="1" applyAlignment="1">
      <alignment horizontal="center"/>
    </xf>
    <xf numFmtId="174" fontId="5" fillId="23" borderId="21" xfId="0" applyNumberFormat="1" applyFont="1" applyFill="1" applyBorder="1" applyAlignment="1">
      <alignment horizontal="center"/>
    </xf>
    <xf numFmtId="3" fontId="5" fillId="38" borderId="24" xfId="0" applyNumberFormat="1" applyFont="1" applyFill="1" applyBorder="1" applyAlignment="1">
      <alignment horizontal="right" indent="1"/>
    </xf>
    <xf numFmtId="3" fontId="5" fillId="38" borderId="25" xfId="0" applyNumberFormat="1" applyFont="1" applyFill="1" applyBorder="1" applyAlignment="1">
      <alignment horizontal="right" indent="1"/>
    </xf>
    <xf numFmtId="3" fontId="5" fillId="38" borderId="26" xfId="0" applyNumberFormat="1" applyFont="1" applyFill="1" applyBorder="1" applyAlignment="1">
      <alignment horizontal="right" indent="1"/>
    </xf>
    <xf numFmtId="174" fontId="5" fillId="38" borderId="24" xfId="0" applyNumberFormat="1" applyFont="1" applyFill="1" applyBorder="1" applyAlignment="1">
      <alignment horizontal="center"/>
    </xf>
    <xf numFmtId="174" fontId="5" fillId="38" borderId="25" xfId="0" applyNumberFormat="1" applyFont="1" applyFill="1" applyBorder="1" applyAlignment="1">
      <alignment horizontal="center"/>
    </xf>
    <xf numFmtId="174" fontId="5" fillId="38" borderId="2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14" fontId="8" fillId="40" borderId="31" xfId="0" applyNumberFormat="1" applyFont="1" applyFill="1" applyBorder="1" applyAlignment="1">
      <alignment horizontal="center"/>
    </xf>
    <xf numFmtId="14" fontId="8" fillId="41" borderId="43" xfId="0" applyNumberFormat="1" applyFont="1" applyFill="1" applyBorder="1" applyAlignment="1">
      <alignment horizontal="center"/>
    </xf>
    <xf numFmtId="14" fontId="8" fillId="40" borderId="31" xfId="0" applyNumberFormat="1" applyFont="1" applyFill="1" applyBorder="1" applyAlignment="1">
      <alignment horizontal="center"/>
    </xf>
    <xf numFmtId="14" fontId="8" fillId="41" borderId="44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wrapText="1" indent="1"/>
    </xf>
    <xf numFmtId="174" fontId="8" fillId="0" borderId="15" xfId="0" applyNumberFormat="1" applyFont="1" applyBorder="1" applyAlignment="1">
      <alignment horizontal="center"/>
    </xf>
    <xf numFmtId="174" fontId="8" fillId="0" borderId="16" xfId="0" applyNumberFormat="1" applyFont="1" applyBorder="1" applyAlignment="1">
      <alignment horizontal="center"/>
    </xf>
    <xf numFmtId="174" fontId="8" fillId="0" borderId="17" xfId="0" applyNumberFormat="1" applyFont="1" applyBorder="1" applyAlignment="1">
      <alignment horizontal="center"/>
    </xf>
    <xf numFmtId="3" fontId="5" fillId="38" borderId="45" xfId="0" applyNumberFormat="1" applyFont="1" applyFill="1" applyBorder="1" applyAlignment="1">
      <alignment horizontal="right" indent="1"/>
    </xf>
    <xf numFmtId="3" fontId="5" fillId="38" borderId="46" xfId="0" applyNumberFormat="1" applyFont="1" applyFill="1" applyBorder="1" applyAlignment="1">
      <alignment horizontal="right" indent="1"/>
    </xf>
    <xf numFmtId="3" fontId="5" fillId="38" borderId="47" xfId="0" applyNumberFormat="1" applyFont="1" applyFill="1" applyBorder="1" applyAlignment="1">
      <alignment horizontal="right" indent="1"/>
    </xf>
    <xf numFmtId="174" fontId="5" fillId="38" borderId="45" xfId="0" applyNumberFormat="1" applyFont="1" applyFill="1" applyBorder="1" applyAlignment="1">
      <alignment horizontal="center"/>
    </xf>
    <xf numFmtId="174" fontId="5" fillId="38" borderId="46" xfId="0" applyNumberFormat="1" applyFont="1" applyFill="1" applyBorder="1" applyAlignment="1">
      <alignment horizontal="center"/>
    </xf>
    <xf numFmtId="174" fontId="5" fillId="38" borderId="47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right" vertical="center" indent="1"/>
    </xf>
    <xf numFmtId="174" fontId="15" fillId="0" borderId="33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14" fontId="8" fillId="40" borderId="44" xfId="0" applyNumberFormat="1" applyFont="1" applyFill="1" applyBorder="1" applyAlignment="1">
      <alignment horizontal="center"/>
    </xf>
    <xf numFmtId="49" fontId="8" fillId="42" borderId="31" xfId="0" applyNumberFormat="1" applyFont="1" applyFill="1" applyBorder="1" applyAlignment="1">
      <alignment horizontal="center"/>
    </xf>
    <xf numFmtId="14" fontId="8" fillId="42" borderId="1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center"/>
    </xf>
    <xf numFmtId="49" fontId="57" fillId="34" borderId="18" xfId="0" applyNumberFormat="1" applyFont="1" applyFill="1" applyBorder="1" applyAlignment="1">
      <alignment horizontal="center"/>
    </xf>
    <xf numFmtId="14" fontId="8" fillId="40" borderId="35" xfId="0" applyNumberFormat="1" applyFont="1" applyFill="1" applyBorder="1" applyAlignment="1">
      <alignment horizontal="center"/>
    </xf>
    <xf numFmtId="14" fontId="8" fillId="40" borderId="34" xfId="0" applyNumberFormat="1" applyFont="1" applyFill="1" applyBorder="1" applyAlignment="1">
      <alignment horizontal="center"/>
    </xf>
    <xf numFmtId="14" fontId="56" fillId="0" borderId="48" xfId="0" applyNumberFormat="1" applyFont="1" applyFill="1" applyBorder="1" applyAlignment="1">
      <alignment horizontal="center"/>
    </xf>
    <xf numFmtId="14" fontId="56" fillId="0" borderId="32" xfId="0" applyNumberFormat="1" applyFont="1" applyFill="1" applyBorder="1" applyAlignment="1">
      <alignment horizontal="center"/>
    </xf>
    <xf numFmtId="14" fontId="56" fillId="0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 indent="1"/>
    </xf>
    <xf numFmtId="14" fontId="8" fillId="42" borderId="23" xfId="0" applyNumberFormat="1" applyFont="1" applyFill="1" applyBorder="1" applyAlignment="1">
      <alignment horizontal="center"/>
    </xf>
    <xf numFmtId="49" fontId="8" fillId="40" borderId="23" xfId="0" applyNumberFormat="1" applyFont="1" applyFill="1" applyBorder="1" applyAlignment="1">
      <alignment horizontal="center"/>
    </xf>
    <xf numFmtId="14" fontId="56" fillId="23" borderId="49" xfId="0" applyNumberFormat="1" applyFont="1" applyFill="1" applyBorder="1" applyAlignment="1">
      <alignment horizontal="center"/>
    </xf>
    <xf numFmtId="49" fontId="56" fillId="23" borderId="49" xfId="0" applyNumberFormat="1" applyFont="1" applyFill="1" applyBorder="1" applyAlignment="1">
      <alignment horizontal="center"/>
    </xf>
    <xf numFmtId="14" fontId="8" fillId="40" borderId="31" xfId="0" applyNumberFormat="1" applyFont="1" applyFill="1" applyBorder="1" applyAlignment="1">
      <alignment horizontal="center"/>
    </xf>
    <xf numFmtId="14" fontId="8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4" fontId="5" fillId="38" borderId="49" xfId="0" applyNumberFormat="1" applyFont="1" applyFill="1" applyBorder="1" applyAlignment="1">
      <alignment horizontal="center"/>
    </xf>
    <xf numFmtId="49" fontId="5" fillId="38" borderId="49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 shrinkToFit="1"/>
    </xf>
    <xf numFmtId="14" fontId="8" fillId="40" borderId="48" xfId="0" applyNumberFormat="1" applyFont="1" applyFill="1" applyBorder="1" applyAlignment="1">
      <alignment horizontal="center"/>
    </xf>
    <xf numFmtId="14" fontId="8" fillId="40" borderId="32" xfId="0" applyNumberFormat="1" applyFont="1" applyFill="1" applyBorder="1" applyAlignment="1">
      <alignment horizontal="center"/>
    </xf>
    <xf numFmtId="49" fontId="57" fillId="38" borderId="18" xfId="0" applyNumberFormat="1" applyFont="1" applyFill="1" applyBorder="1" applyAlignment="1">
      <alignment horizontal="center"/>
    </xf>
    <xf numFmtId="14" fontId="8" fillId="42" borderId="39" xfId="0" applyNumberFormat="1" applyFont="1" applyFill="1" applyBorder="1" applyAlignment="1">
      <alignment horizontal="center"/>
    </xf>
    <xf numFmtId="49" fontId="8" fillId="42" borderId="39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center"/>
    </xf>
    <xf numFmtId="49" fontId="57" fillId="23" borderId="18" xfId="0" applyNumberFormat="1" applyFont="1" applyFill="1" applyBorder="1" applyAlignment="1">
      <alignment horizontal="center"/>
    </xf>
    <xf numFmtId="14" fontId="8" fillId="39" borderId="10" xfId="0" applyNumberFormat="1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left" vertical="center" wrapText="1" indent="1"/>
    </xf>
    <xf numFmtId="0" fontId="5" fillId="36" borderId="10" xfId="0" applyFont="1" applyFill="1" applyBorder="1" applyAlignment="1">
      <alignment horizontal="left" vertical="center" indent="1"/>
    </xf>
    <xf numFmtId="0" fontId="5" fillId="36" borderId="11" xfId="0" applyFont="1" applyFill="1" applyBorder="1" applyAlignment="1">
      <alignment horizontal="left" vertical="center" indent="1"/>
    </xf>
    <xf numFmtId="0" fontId="6" fillId="36" borderId="49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5" fillId="38" borderId="18" xfId="0" applyNumberFormat="1" applyFont="1" applyFill="1" applyBorder="1" applyAlignment="1">
      <alignment horizontal="center"/>
    </xf>
    <xf numFmtId="49" fontId="5" fillId="38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173</xdr:row>
      <xdr:rowOff>19050</xdr:rowOff>
    </xdr:from>
    <xdr:to>
      <xdr:col>0</xdr:col>
      <xdr:colOff>904875</xdr:colOff>
      <xdr:row>174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75558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173</xdr:row>
      <xdr:rowOff>19050</xdr:rowOff>
    </xdr:from>
    <xdr:to>
      <xdr:col>0</xdr:col>
      <xdr:colOff>1752600</xdr:colOff>
      <xdr:row>174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7555825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177</xdr:row>
      <xdr:rowOff>0</xdr:rowOff>
    </xdr:from>
    <xdr:to>
      <xdr:col>0</xdr:col>
      <xdr:colOff>914400</xdr:colOff>
      <xdr:row>178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8594050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181</xdr:row>
      <xdr:rowOff>0</xdr:rowOff>
    </xdr:from>
    <xdr:to>
      <xdr:col>0</xdr:col>
      <xdr:colOff>914400</xdr:colOff>
      <xdr:row>182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80975" y="29517975"/>
          <a:ext cx="7334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97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2.75"/>
  <cols>
    <col min="1" max="1" width="52.75390625" style="6" customWidth="1"/>
    <col min="2" max="6" width="7.75390625" style="1" customWidth="1"/>
    <col min="7" max="7" width="7.625" style="1" customWidth="1"/>
    <col min="8" max="10" width="7.75390625" style="1" customWidth="1"/>
    <col min="11" max="11" width="13.125" style="1" customWidth="1"/>
    <col min="12" max="12" width="14.625" style="1" customWidth="1"/>
    <col min="13" max="13" width="1.00390625" style="1" customWidth="1"/>
    <col min="14" max="29" width="8.875" style="1" customWidth="1"/>
    <col min="30" max="30" width="7.375" style="1" customWidth="1"/>
    <col min="31" max="35" width="8.875" style="1" hidden="1" customWidth="1"/>
    <col min="36" max="16384" width="8.875" style="1" customWidth="1"/>
  </cols>
  <sheetData>
    <row r="1" spans="1:10" ht="48.75" customHeight="1">
      <c r="A1" s="109" t="s">
        <v>168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36" customHeight="1">
      <c r="A2" s="190" t="s">
        <v>0</v>
      </c>
      <c r="B2" s="193" t="s">
        <v>98</v>
      </c>
      <c r="C2" s="194"/>
      <c r="D2" s="194"/>
      <c r="E2" s="195" t="s">
        <v>160</v>
      </c>
      <c r="F2" s="196"/>
      <c r="G2" s="196"/>
      <c r="H2" s="193" t="s">
        <v>1</v>
      </c>
      <c r="I2" s="194"/>
      <c r="J2" s="194"/>
      <c r="K2" s="197" t="s">
        <v>2</v>
      </c>
      <c r="L2" s="198"/>
    </row>
    <row r="3" spans="1:12" ht="12.75">
      <c r="A3" s="191"/>
      <c r="B3" s="205" t="s">
        <v>3</v>
      </c>
      <c r="C3" s="206"/>
      <c r="D3" s="188" t="s">
        <v>4</v>
      </c>
      <c r="E3" s="205" t="s">
        <v>3</v>
      </c>
      <c r="F3" s="206"/>
      <c r="G3" s="188" t="s">
        <v>4</v>
      </c>
      <c r="H3" s="205" t="s">
        <v>3</v>
      </c>
      <c r="I3" s="206"/>
      <c r="J3" s="188" t="s">
        <v>4</v>
      </c>
      <c r="K3" s="199"/>
      <c r="L3" s="200"/>
    </row>
    <row r="4" spans="1:12" ht="16.5" customHeight="1">
      <c r="A4" s="192"/>
      <c r="B4" s="49" t="s">
        <v>5</v>
      </c>
      <c r="C4" s="50" t="s">
        <v>6</v>
      </c>
      <c r="D4" s="189"/>
      <c r="E4" s="49" t="s">
        <v>5</v>
      </c>
      <c r="F4" s="50" t="s">
        <v>6</v>
      </c>
      <c r="G4" s="189"/>
      <c r="H4" s="49" t="s">
        <v>5</v>
      </c>
      <c r="I4" s="50" t="s">
        <v>6</v>
      </c>
      <c r="J4" s="189"/>
      <c r="K4" s="201"/>
      <c r="L4" s="202"/>
    </row>
    <row r="5" spans="1:12" ht="21.75" customHeight="1">
      <c r="A5" s="111" t="s">
        <v>7</v>
      </c>
      <c r="B5" s="152"/>
      <c r="C5" s="152"/>
      <c r="D5" s="152"/>
      <c r="E5" s="152"/>
      <c r="F5" s="152"/>
      <c r="G5" s="152"/>
      <c r="H5" s="153"/>
      <c r="I5" s="153"/>
      <c r="J5" s="153"/>
      <c r="K5" s="77"/>
      <c r="L5" s="78"/>
    </row>
    <row r="6" spans="1:12" ht="12" customHeight="1">
      <c r="A6" s="26" t="s">
        <v>8</v>
      </c>
      <c r="B6" s="27">
        <f>SUM(B7:B19)</f>
        <v>7643</v>
      </c>
      <c r="C6" s="28">
        <f>SUM(C7:C19)</f>
        <v>830</v>
      </c>
      <c r="D6" s="40">
        <f aca="true" t="shared" si="0" ref="D6:D70">B6+C6</f>
        <v>8473</v>
      </c>
      <c r="E6" s="101"/>
      <c r="F6" s="87"/>
      <c r="G6" s="88"/>
      <c r="H6" s="86"/>
      <c r="I6" s="31"/>
      <c r="J6" s="32"/>
      <c r="K6" s="181"/>
      <c r="L6" s="181"/>
    </row>
    <row r="7" spans="1:12" ht="12" customHeight="1">
      <c r="A7" s="11" t="s">
        <v>10</v>
      </c>
      <c r="B7" s="52">
        <v>690</v>
      </c>
      <c r="C7" s="53">
        <v>0</v>
      </c>
      <c r="D7" s="48">
        <f t="shared" si="0"/>
        <v>690</v>
      </c>
      <c r="E7" s="85"/>
      <c r="F7" s="91">
        <v>0</v>
      </c>
      <c r="G7" s="84"/>
      <c r="H7" s="80"/>
      <c r="I7" s="92" t="s">
        <v>101</v>
      </c>
      <c r="J7" s="82"/>
      <c r="K7" s="174" t="s">
        <v>180</v>
      </c>
      <c r="L7" s="174"/>
    </row>
    <row r="8" spans="1:12" ht="12" customHeight="1">
      <c r="A8" s="12" t="s">
        <v>12</v>
      </c>
      <c r="B8" s="52">
        <v>700</v>
      </c>
      <c r="C8" s="53">
        <v>200</v>
      </c>
      <c r="D8" s="48">
        <f t="shared" si="0"/>
        <v>900</v>
      </c>
      <c r="E8" s="85"/>
      <c r="F8" s="83"/>
      <c r="G8" s="84"/>
      <c r="H8" s="80"/>
      <c r="I8" s="81"/>
      <c r="J8" s="82"/>
      <c r="K8" s="138" t="s">
        <v>161</v>
      </c>
      <c r="L8" s="137" t="s">
        <v>162</v>
      </c>
    </row>
    <row r="9" spans="1:12" ht="12" customHeight="1">
      <c r="A9" s="12" t="s">
        <v>11</v>
      </c>
      <c r="B9" s="52">
        <v>1163</v>
      </c>
      <c r="C9" s="53">
        <v>0</v>
      </c>
      <c r="D9" s="48">
        <f t="shared" si="0"/>
        <v>1163</v>
      </c>
      <c r="E9" s="52">
        <v>2155</v>
      </c>
      <c r="F9" s="53">
        <v>0</v>
      </c>
      <c r="G9" s="48">
        <f aca="true" t="shared" si="1" ref="G9:G71">E9+F9</f>
        <v>2155</v>
      </c>
      <c r="H9" s="58">
        <f aca="true" t="shared" si="2" ref="H9:J20">E9/B9</f>
        <v>1.8529664660361136</v>
      </c>
      <c r="I9" s="56" t="s">
        <v>101</v>
      </c>
      <c r="J9" s="57">
        <f t="shared" si="2"/>
        <v>1.8529664660361136</v>
      </c>
      <c r="K9" s="155"/>
      <c r="L9" s="155"/>
    </row>
    <row r="10" spans="1:12" ht="12" customHeight="1">
      <c r="A10" s="11" t="s">
        <v>15</v>
      </c>
      <c r="B10" s="52">
        <v>925</v>
      </c>
      <c r="C10" s="53">
        <v>0</v>
      </c>
      <c r="D10" s="48">
        <f t="shared" si="0"/>
        <v>925</v>
      </c>
      <c r="E10" s="52">
        <v>1267</v>
      </c>
      <c r="F10" s="53">
        <v>0</v>
      </c>
      <c r="G10" s="48">
        <f t="shared" si="1"/>
        <v>1267</v>
      </c>
      <c r="H10" s="58">
        <f t="shared" si="2"/>
        <v>1.3697297297297297</v>
      </c>
      <c r="I10" s="56" t="s">
        <v>101</v>
      </c>
      <c r="J10" s="57">
        <f t="shared" si="2"/>
        <v>1.3697297297297297</v>
      </c>
      <c r="K10" s="158">
        <v>45463</v>
      </c>
      <c r="L10" s="159"/>
    </row>
    <row r="11" spans="1:12" ht="12" customHeight="1">
      <c r="A11" s="11" t="s">
        <v>16</v>
      </c>
      <c r="B11" s="52">
        <v>798</v>
      </c>
      <c r="C11" s="53">
        <v>320</v>
      </c>
      <c r="D11" s="48">
        <f t="shared" si="0"/>
        <v>1118</v>
      </c>
      <c r="E11" s="52">
        <v>1082</v>
      </c>
      <c r="F11" s="53">
        <v>289</v>
      </c>
      <c r="G11" s="48">
        <f t="shared" si="1"/>
        <v>1371</v>
      </c>
      <c r="H11" s="58">
        <f t="shared" si="2"/>
        <v>1.355889724310777</v>
      </c>
      <c r="I11" s="56">
        <f t="shared" si="2"/>
        <v>0.903125</v>
      </c>
      <c r="J11" s="57">
        <f t="shared" si="2"/>
        <v>1.2262969588550985</v>
      </c>
      <c r="K11" s="155"/>
      <c r="L11" s="155"/>
    </row>
    <row r="12" spans="1:12" ht="12" customHeight="1">
      <c r="A12" s="11" t="s">
        <v>14</v>
      </c>
      <c r="B12" s="52">
        <v>370</v>
      </c>
      <c r="C12" s="53">
        <v>0</v>
      </c>
      <c r="D12" s="48">
        <f t="shared" si="0"/>
        <v>370</v>
      </c>
      <c r="E12" s="85"/>
      <c r="F12" s="91">
        <v>0</v>
      </c>
      <c r="G12" s="84"/>
      <c r="H12" s="80"/>
      <c r="I12" s="92" t="s">
        <v>101</v>
      </c>
      <c r="J12" s="82"/>
      <c r="K12" s="173" t="s">
        <v>181</v>
      </c>
      <c r="L12" s="174"/>
    </row>
    <row r="13" spans="1:12" ht="12" customHeight="1">
      <c r="A13" s="11" t="s">
        <v>17</v>
      </c>
      <c r="B13" s="52">
        <v>390</v>
      </c>
      <c r="C13" s="53">
        <v>0</v>
      </c>
      <c r="D13" s="48">
        <f t="shared" si="0"/>
        <v>390</v>
      </c>
      <c r="E13" s="52">
        <v>522</v>
      </c>
      <c r="F13" s="53">
        <v>0</v>
      </c>
      <c r="G13" s="48">
        <f t="shared" si="1"/>
        <v>522</v>
      </c>
      <c r="H13" s="58">
        <f t="shared" si="2"/>
        <v>1.3384615384615384</v>
      </c>
      <c r="I13" s="92" t="s">
        <v>101</v>
      </c>
      <c r="J13" s="57">
        <f t="shared" si="2"/>
        <v>1.3384615384615384</v>
      </c>
      <c r="K13" s="155"/>
      <c r="L13" s="155"/>
    </row>
    <row r="14" spans="1:12" ht="12" customHeight="1">
      <c r="A14" s="13" t="s">
        <v>126</v>
      </c>
      <c r="B14" s="52">
        <v>493</v>
      </c>
      <c r="C14" s="53">
        <v>0</v>
      </c>
      <c r="D14" s="48">
        <f t="shared" si="0"/>
        <v>493</v>
      </c>
      <c r="E14" s="85"/>
      <c r="F14" s="53">
        <v>0</v>
      </c>
      <c r="G14" s="84"/>
      <c r="H14" s="80"/>
      <c r="I14" s="56" t="s">
        <v>101</v>
      </c>
      <c r="J14" s="82"/>
      <c r="K14" s="174" t="s">
        <v>182</v>
      </c>
      <c r="L14" s="174"/>
    </row>
    <row r="15" spans="1:12" ht="12" customHeight="1">
      <c r="A15" s="11" t="s">
        <v>18</v>
      </c>
      <c r="B15" s="52">
        <v>840</v>
      </c>
      <c r="C15" s="53">
        <v>0</v>
      </c>
      <c r="D15" s="48">
        <f t="shared" si="0"/>
        <v>840</v>
      </c>
      <c r="E15" s="52">
        <v>1150</v>
      </c>
      <c r="F15" s="53">
        <v>0</v>
      </c>
      <c r="G15" s="48">
        <f t="shared" si="1"/>
        <v>1150</v>
      </c>
      <c r="H15" s="58">
        <f t="shared" si="2"/>
        <v>1.369047619047619</v>
      </c>
      <c r="I15" s="56" t="s">
        <v>101</v>
      </c>
      <c r="J15" s="57">
        <f t="shared" si="2"/>
        <v>1.369047619047619</v>
      </c>
      <c r="K15" s="155"/>
      <c r="L15" s="155"/>
    </row>
    <row r="16" spans="1:12" ht="12" customHeight="1">
      <c r="A16" s="11" t="s">
        <v>9</v>
      </c>
      <c r="B16" s="52">
        <v>54</v>
      </c>
      <c r="C16" s="53">
        <v>10</v>
      </c>
      <c r="D16" s="48">
        <f t="shared" si="0"/>
        <v>64</v>
      </c>
      <c r="E16" s="52">
        <v>10</v>
      </c>
      <c r="F16" s="53">
        <v>4</v>
      </c>
      <c r="G16" s="48">
        <f t="shared" si="1"/>
        <v>14</v>
      </c>
      <c r="H16" s="58">
        <f t="shared" si="2"/>
        <v>0.18518518518518517</v>
      </c>
      <c r="I16" s="56">
        <f>F16/C16</f>
        <v>0.4</v>
      </c>
      <c r="J16" s="57">
        <f t="shared" si="2"/>
        <v>0.21875</v>
      </c>
      <c r="K16" s="158">
        <v>45498</v>
      </c>
      <c r="L16" s="159"/>
    </row>
    <row r="17" spans="1:12" ht="12" customHeight="1">
      <c r="A17" s="14" t="s">
        <v>13</v>
      </c>
      <c r="B17" s="52">
        <v>30</v>
      </c>
      <c r="C17" s="53">
        <v>0</v>
      </c>
      <c r="D17" s="48">
        <f t="shared" si="0"/>
        <v>30</v>
      </c>
      <c r="E17" s="52">
        <v>19</v>
      </c>
      <c r="F17" s="53">
        <v>0</v>
      </c>
      <c r="G17" s="48">
        <f t="shared" si="1"/>
        <v>19</v>
      </c>
      <c r="H17" s="58">
        <f t="shared" si="2"/>
        <v>0.6333333333333333</v>
      </c>
      <c r="I17" s="56" t="s">
        <v>101</v>
      </c>
      <c r="J17" s="57">
        <f t="shared" si="2"/>
        <v>0.6333333333333333</v>
      </c>
      <c r="K17" s="155"/>
      <c r="L17" s="155"/>
    </row>
    <row r="18" spans="1:12" ht="12" customHeight="1">
      <c r="A18" s="11" t="s">
        <v>19</v>
      </c>
      <c r="B18" s="52">
        <v>600</v>
      </c>
      <c r="C18" s="53">
        <v>300</v>
      </c>
      <c r="D18" s="48">
        <f t="shared" si="0"/>
        <v>900</v>
      </c>
      <c r="E18" s="52">
        <v>1078</v>
      </c>
      <c r="F18" s="53">
        <v>220</v>
      </c>
      <c r="G18" s="48">
        <f t="shared" si="1"/>
        <v>1298</v>
      </c>
      <c r="H18" s="58">
        <f t="shared" si="2"/>
        <v>1.7966666666666666</v>
      </c>
      <c r="I18" s="56">
        <f>F18/C18</f>
        <v>0.7333333333333333</v>
      </c>
      <c r="J18" s="57">
        <f t="shared" si="2"/>
        <v>1.4422222222222223</v>
      </c>
      <c r="K18" s="158" t="s">
        <v>183</v>
      </c>
      <c r="L18" s="159"/>
    </row>
    <row r="19" spans="1:12" ht="12" customHeight="1">
      <c r="A19" s="33" t="s">
        <v>20</v>
      </c>
      <c r="B19" s="54">
        <v>590</v>
      </c>
      <c r="C19" s="55">
        <v>0</v>
      </c>
      <c r="D19" s="51">
        <f t="shared" si="0"/>
        <v>590</v>
      </c>
      <c r="E19" s="52">
        <v>729</v>
      </c>
      <c r="F19" s="53">
        <v>0</v>
      </c>
      <c r="G19" s="48">
        <f t="shared" si="1"/>
        <v>729</v>
      </c>
      <c r="H19" s="58">
        <f t="shared" si="2"/>
        <v>1.235593220338983</v>
      </c>
      <c r="I19" s="56" t="s">
        <v>101</v>
      </c>
      <c r="J19" s="57">
        <f t="shared" si="2"/>
        <v>1.235593220338983</v>
      </c>
      <c r="K19" s="158" t="s">
        <v>163</v>
      </c>
      <c r="L19" s="159"/>
    </row>
    <row r="20" spans="1:12" ht="12" customHeight="1">
      <c r="A20" s="26" t="s">
        <v>21</v>
      </c>
      <c r="B20" s="27">
        <f>SUM(B21:B28)</f>
        <v>5250</v>
      </c>
      <c r="C20" s="28">
        <f>SUM(C21:C28)</f>
        <v>0</v>
      </c>
      <c r="D20" s="40">
        <f t="shared" si="0"/>
        <v>5250</v>
      </c>
      <c r="E20" s="27">
        <f>SUM(E21:E28)</f>
        <v>7758</v>
      </c>
      <c r="F20" s="28">
        <f>SUM(F21:F28)</f>
        <v>0</v>
      </c>
      <c r="G20" s="40">
        <f t="shared" si="1"/>
        <v>7758</v>
      </c>
      <c r="H20" s="30">
        <f t="shared" si="2"/>
        <v>1.4777142857142858</v>
      </c>
      <c r="I20" s="34" t="s">
        <v>101</v>
      </c>
      <c r="J20" s="35">
        <f t="shared" si="2"/>
        <v>1.4777142857142858</v>
      </c>
      <c r="K20" s="160"/>
      <c r="L20" s="160"/>
    </row>
    <row r="21" spans="1:12" ht="12" customHeight="1">
      <c r="A21" s="11" t="s">
        <v>106</v>
      </c>
      <c r="B21" s="52">
        <v>360</v>
      </c>
      <c r="C21" s="53">
        <v>0</v>
      </c>
      <c r="D21" s="48">
        <f t="shared" si="0"/>
        <v>360</v>
      </c>
      <c r="E21" s="52">
        <v>550</v>
      </c>
      <c r="F21" s="53">
        <v>0</v>
      </c>
      <c r="G21" s="48">
        <f t="shared" si="1"/>
        <v>550</v>
      </c>
      <c r="H21" s="58">
        <f aca="true" t="shared" si="3" ref="H21:I53">E21/B21</f>
        <v>1.5277777777777777</v>
      </c>
      <c r="I21" s="56" t="s">
        <v>101</v>
      </c>
      <c r="J21" s="57">
        <f aca="true" t="shared" si="4" ref="J21:J86">G21/D21</f>
        <v>1.5277777777777777</v>
      </c>
      <c r="K21" s="158">
        <v>45504</v>
      </c>
      <c r="L21" s="159"/>
    </row>
    <row r="22" spans="1:12" ht="12" customHeight="1">
      <c r="A22" s="11" t="s">
        <v>22</v>
      </c>
      <c r="B22" s="52">
        <v>770</v>
      </c>
      <c r="C22" s="53">
        <v>0</v>
      </c>
      <c r="D22" s="48">
        <f t="shared" si="0"/>
        <v>770</v>
      </c>
      <c r="E22" s="52">
        <v>650</v>
      </c>
      <c r="F22" s="53">
        <v>0</v>
      </c>
      <c r="G22" s="48">
        <f t="shared" si="1"/>
        <v>650</v>
      </c>
      <c r="H22" s="58">
        <f t="shared" si="3"/>
        <v>0.8441558441558441</v>
      </c>
      <c r="I22" s="56" t="s">
        <v>101</v>
      </c>
      <c r="J22" s="57">
        <f t="shared" si="4"/>
        <v>0.8441558441558441</v>
      </c>
      <c r="K22" s="158">
        <v>45514</v>
      </c>
      <c r="L22" s="159"/>
    </row>
    <row r="23" spans="1:13" ht="12" customHeight="1">
      <c r="A23" s="11" t="s">
        <v>23</v>
      </c>
      <c r="B23" s="52">
        <v>530</v>
      </c>
      <c r="C23" s="53">
        <v>0</v>
      </c>
      <c r="D23" s="48">
        <f t="shared" si="0"/>
        <v>530</v>
      </c>
      <c r="E23" s="52">
        <v>612</v>
      </c>
      <c r="F23" s="53">
        <v>0</v>
      </c>
      <c r="G23" s="48">
        <f t="shared" si="1"/>
        <v>612</v>
      </c>
      <c r="H23" s="58">
        <f t="shared" si="3"/>
        <v>1.1547169811320754</v>
      </c>
      <c r="I23" s="56" t="s">
        <v>101</v>
      </c>
      <c r="J23" s="57">
        <f t="shared" si="4"/>
        <v>1.1547169811320754</v>
      </c>
      <c r="K23" s="182">
        <v>45514</v>
      </c>
      <c r="L23" s="183"/>
      <c r="M23" s="102"/>
    </row>
    <row r="24" spans="1:12" ht="12" customHeight="1">
      <c r="A24" s="11" t="s">
        <v>24</v>
      </c>
      <c r="B24" s="52">
        <v>1350</v>
      </c>
      <c r="C24" s="53">
        <v>0</v>
      </c>
      <c r="D24" s="48">
        <f t="shared" si="0"/>
        <v>1350</v>
      </c>
      <c r="E24" s="52">
        <v>2227</v>
      </c>
      <c r="F24" s="53">
        <v>0</v>
      </c>
      <c r="G24" s="48">
        <f t="shared" si="1"/>
        <v>2227</v>
      </c>
      <c r="H24" s="58">
        <f t="shared" si="3"/>
        <v>1.6496296296296296</v>
      </c>
      <c r="I24" s="56" t="s">
        <v>101</v>
      </c>
      <c r="J24" s="57">
        <f t="shared" si="4"/>
        <v>1.6496296296296296</v>
      </c>
      <c r="K24" s="158">
        <v>45477</v>
      </c>
      <c r="L24" s="159"/>
    </row>
    <row r="25" spans="1:12" ht="12" customHeight="1">
      <c r="A25" s="11" t="s">
        <v>25</v>
      </c>
      <c r="B25" s="52">
        <v>880</v>
      </c>
      <c r="C25" s="53">
        <v>0</v>
      </c>
      <c r="D25" s="48">
        <f t="shared" si="0"/>
        <v>880</v>
      </c>
      <c r="E25" s="52">
        <v>1496</v>
      </c>
      <c r="F25" s="53">
        <v>0</v>
      </c>
      <c r="G25" s="48">
        <f t="shared" si="1"/>
        <v>1496</v>
      </c>
      <c r="H25" s="58">
        <f t="shared" si="3"/>
        <v>1.7</v>
      </c>
      <c r="I25" s="56" t="s">
        <v>101</v>
      </c>
      <c r="J25" s="57">
        <f t="shared" si="4"/>
        <v>1.7</v>
      </c>
      <c r="K25" s="158">
        <v>45509</v>
      </c>
      <c r="L25" s="159"/>
    </row>
    <row r="26" spans="1:12" ht="12" customHeight="1">
      <c r="A26" s="11" t="s">
        <v>146</v>
      </c>
      <c r="B26" s="52">
        <v>260</v>
      </c>
      <c r="C26" s="53">
        <v>0</v>
      </c>
      <c r="D26" s="48">
        <f t="shared" si="0"/>
        <v>260</v>
      </c>
      <c r="E26" s="52">
        <v>628</v>
      </c>
      <c r="F26" s="53">
        <v>0</v>
      </c>
      <c r="G26" s="48">
        <f t="shared" si="1"/>
        <v>628</v>
      </c>
      <c r="H26" s="58">
        <f t="shared" si="3"/>
        <v>2.4153846153846152</v>
      </c>
      <c r="I26" s="56" t="s">
        <v>101</v>
      </c>
      <c r="J26" s="57">
        <f t="shared" si="4"/>
        <v>2.4153846153846152</v>
      </c>
      <c r="K26" s="155"/>
      <c r="L26" s="155"/>
    </row>
    <row r="27" spans="1:12" ht="12" customHeight="1">
      <c r="A27" s="14" t="s">
        <v>116</v>
      </c>
      <c r="B27" s="52">
        <v>700</v>
      </c>
      <c r="C27" s="53">
        <v>0</v>
      </c>
      <c r="D27" s="48">
        <f t="shared" si="0"/>
        <v>700</v>
      </c>
      <c r="E27" s="52">
        <v>716</v>
      </c>
      <c r="F27" s="53">
        <v>0</v>
      </c>
      <c r="G27" s="48">
        <f t="shared" si="1"/>
        <v>716</v>
      </c>
      <c r="H27" s="58">
        <f t="shared" si="3"/>
        <v>1.022857142857143</v>
      </c>
      <c r="I27" s="56" t="s">
        <v>101</v>
      </c>
      <c r="J27" s="57">
        <f t="shared" si="4"/>
        <v>1.022857142857143</v>
      </c>
      <c r="K27" s="158">
        <v>45504</v>
      </c>
      <c r="L27" s="159"/>
    </row>
    <row r="28" spans="1:12" ht="12" customHeight="1">
      <c r="A28" s="11" t="s">
        <v>26</v>
      </c>
      <c r="B28" s="52">
        <v>400</v>
      </c>
      <c r="C28" s="53">
        <v>0</v>
      </c>
      <c r="D28" s="48">
        <f t="shared" si="0"/>
        <v>400</v>
      </c>
      <c r="E28" s="52">
        <v>879</v>
      </c>
      <c r="F28" s="53">
        <v>0</v>
      </c>
      <c r="G28" s="48">
        <f t="shared" si="1"/>
        <v>879</v>
      </c>
      <c r="H28" s="58">
        <f t="shared" si="3"/>
        <v>2.1975</v>
      </c>
      <c r="I28" s="64" t="s">
        <v>101</v>
      </c>
      <c r="J28" s="57">
        <f t="shared" si="4"/>
        <v>2.1975</v>
      </c>
      <c r="K28" s="155"/>
      <c r="L28" s="155"/>
    </row>
    <row r="29" spans="1:12" ht="12" customHeight="1">
      <c r="A29" s="26" t="s">
        <v>27</v>
      </c>
      <c r="B29" s="27">
        <f>SUM(B30:B36)</f>
        <v>2420</v>
      </c>
      <c r="C29" s="28">
        <f>SUM(C30:C36)</f>
        <v>85</v>
      </c>
      <c r="D29" s="40">
        <f t="shared" si="0"/>
        <v>2505</v>
      </c>
      <c r="E29" s="27">
        <f>SUM(E30:E36)</f>
        <v>4274</v>
      </c>
      <c r="F29" s="28">
        <f>SUM(F30:F36)</f>
        <v>103</v>
      </c>
      <c r="G29" s="40">
        <f t="shared" si="1"/>
        <v>4377</v>
      </c>
      <c r="H29" s="30">
        <f t="shared" si="3"/>
        <v>1.7661157024793388</v>
      </c>
      <c r="I29" s="34">
        <f t="shared" si="3"/>
        <v>1.2117647058823529</v>
      </c>
      <c r="J29" s="35">
        <f t="shared" si="4"/>
        <v>1.7473053892215569</v>
      </c>
      <c r="K29" s="160"/>
      <c r="L29" s="160"/>
    </row>
    <row r="30" spans="1:12" ht="12" customHeight="1">
      <c r="A30" s="11" t="s">
        <v>28</v>
      </c>
      <c r="B30" s="52">
        <v>360</v>
      </c>
      <c r="C30" s="53">
        <v>0</v>
      </c>
      <c r="D30" s="48">
        <f t="shared" si="0"/>
        <v>360</v>
      </c>
      <c r="E30" s="52">
        <v>1209</v>
      </c>
      <c r="F30" s="53">
        <v>0</v>
      </c>
      <c r="G30" s="48">
        <f t="shared" si="1"/>
        <v>1209</v>
      </c>
      <c r="H30" s="58">
        <f t="shared" si="3"/>
        <v>3.3583333333333334</v>
      </c>
      <c r="I30" s="56" t="s">
        <v>101</v>
      </c>
      <c r="J30" s="67">
        <f t="shared" si="4"/>
        <v>3.3583333333333334</v>
      </c>
      <c r="K30" s="155"/>
      <c r="L30" s="155"/>
    </row>
    <row r="31" spans="1:12" ht="12" customHeight="1">
      <c r="A31" s="11" t="s">
        <v>29</v>
      </c>
      <c r="B31" s="52">
        <v>400</v>
      </c>
      <c r="C31" s="53">
        <v>0</v>
      </c>
      <c r="D31" s="48">
        <f t="shared" si="0"/>
        <v>400</v>
      </c>
      <c r="E31" s="52">
        <v>1014</v>
      </c>
      <c r="F31" s="53">
        <v>0</v>
      </c>
      <c r="G31" s="48">
        <f t="shared" si="1"/>
        <v>1014</v>
      </c>
      <c r="H31" s="58">
        <f t="shared" si="3"/>
        <v>2.535</v>
      </c>
      <c r="I31" s="56" t="s">
        <v>101</v>
      </c>
      <c r="J31" s="67">
        <f t="shared" si="4"/>
        <v>2.535</v>
      </c>
      <c r="K31" s="155"/>
      <c r="L31" s="155"/>
    </row>
    <row r="32" spans="1:12" ht="12" customHeight="1">
      <c r="A32" s="11" t="s">
        <v>30</v>
      </c>
      <c r="B32" s="52">
        <v>680</v>
      </c>
      <c r="C32" s="53">
        <v>50</v>
      </c>
      <c r="D32" s="48">
        <f t="shared" si="0"/>
        <v>730</v>
      </c>
      <c r="E32" s="52">
        <v>735</v>
      </c>
      <c r="F32" s="53">
        <v>55</v>
      </c>
      <c r="G32" s="48">
        <f t="shared" si="1"/>
        <v>790</v>
      </c>
      <c r="H32" s="58">
        <f t="shared" si="3"/>
        <v>1.0808823529411764</v>
      </c>
      <c r="I32" s="56">
        <f t="shared" si="3"/>
        <v>1.1</v>
      </c>
      <c r="J32" s="67">
        <f t="shared" si="4"/>
        <v>1.082191780821918</v>
      </c>
      <c r="K32" s="155"/>
      <c r="L32" s="155"/>
    </row>
    <row r="33" spans="1:12" ht="12" customHeight="1">
      <c r="A33" s="11" t="s">
        <v>31</v>
      </c>
      <c r="B33" s="52">
        <v>470</v>
      </c>
      <c r="C33" s="53">
        <v>0</v>
      </c>
      <c r="D33" s="48">
        <f t="shared" si="0"/>
        <v>470</v>
      </c>
      <c r="E33" s="52">
        <v>511</v>
      </c>
      <c r="F33" s="53">
        <v>0</v>
      </c>
      <c r="G33" s="48">
        <f t="shared" si="1"/>
        <v>511</v>
      </c>
      <c r="H33" s="58">
        <f t="shared" si="3"/>
        <v>1.0872340425531914</v>
      </c>
      <c r="I33" s="56" t="s">
        <v>101</v>
      </c>
      <c r="J33" s="67">
        <f t="shared" si="4"/>
        <v>1.0872340425531914</v>
      </c>
      <c r="K33" s="155"/>
      <c r="L33" s="155"/>
    </row>
    <row r="34" spans="1:12" ht="12" customHeight="1">
      <c r="A34" s="11" t="s">
        <v>119</v>
      </c>
      <c r="B34" s="52">
        <v>220</v>
      </c>
      <c r="C34" s="53">
        <v>35</v>
      </c>
      <c r="D34" s="48">
        <f t="shared" si="0"/>
        <v>255</v>
      </c>
      <c r="E34" s="52">
        <v>320</v>
      </c>
      <c r="F34" s="53">
        <v>48</v>
      </c>
      <c r="G34" s="48">
        <f t="shared" si="1"/>
        <v>368</v>
      </c>
      <c r="H34" s="58">
        <f t="shared" si="3"/>
        <v>1.4545454545454546</v>
      </c>
      <c r="I34" s="56">
        <f t="shared" si="3"/>
        <v>1.3714285714285714</v>
      </c>
      <c r="J34" s="67">
        <f t="shared" si="4"/>
        <v>1.4431372549019608</v>
      </c>
      <c r="K34" s="155"/>
      <c r="L34" s="155"/>
    </row>
    <row r="35" spans="1:12" ht="12" customHeight="1">
      <c r="A35" s="11" t="s">
        <v>32</v>
      </c>
      <c r="B35" s="52">
        <v>240</v>
      </c>
      <c r="C35" s="53">
        <v>0</v>
      </c>
      <c r="D35" s="48">
        <f t="shared" si="0"/>
        <v>240</v>
      </c>
      <c r="E35" s="52">
        <v>338</v>
      </c>
      <c r="F35" s="53">
        <v>0</v>
      </c>
      <c r="G35" s="48">
        <f t="shared" si="1"/>
        <v>338</v>
      </c>
      <c r="H35" s="58">
        <f t="shared" si="3"/>
        <v>1.4083333333333334</v>
      </c>
      <c r="I35" s="56" t="s">
        <v>101</v>
      </c>
      <c r="J35" s="67">
        <f t="shared" si="4"/>
        <v>1.4083333333333334</v>
      </c>
      <c r="K35" s="155"/>
      <c r="L35" s="155"/>
    </row>
    <row r="36" spans="1:12" ht="12" customHeight="1">
      <c r="A36" s="16" t="s">
        <v>109</v>
      </c>
      <c r="B36" s="61">
        <v>50</v>
      </c>
      <c r="C36" s="62">
        <v>0</v>
      </c>
      <c r="D36" s="63">
        <f>B36+C36</f>
        <v>50</v>
      </c>
      <c r="E36" s="61">
        <v>147</v>
      </c>
      <c r="F36" s="62">
        <v>0</v>
      </c>
      <c r="G36" s="63">
        <f>E36+F36</f>
        <v>147</v>
      </c>
      <c r="H36" s="70">
        <f>E36/B36</f>
        <v>2.94</v>
      </c>
      <c r="I36" s="56" t="s">
        <v>101</v>
      </c>
      <c r="J36" s="73">
        <f>G36/D36</f>
        <v>2.94</v>
      </c>
      <c r="K36" s="166"/>
      <c r="L36" s="166"/>
    </row>
    <row r="37" spans="1:12" ht="12" customHeight="1">
      <c r="A37" s="120" t="s">
        <v>33</v>
      </c>
      <c r="B37" s="27">
        <f>SUM(B38:B43)</f>
        <v>1340</v>
      </c>
      <c r="C37" s="28">
        <f>SUM(C38:C43)</f>
        <v>295</v>
      </c>
      <c r="D37" s="40">
        <f t="shared" si="0"/>
        <v>1635</v>
      </c>
      <c r="E37" s="121">
        <f>SUM(E38:E43)</f>
        <v>1712</v>
      </c>
      <c r="F37" s="122">
        <f>SUM(F38:F43)</f>
        <v>217</v>
      </c>
      <c r="G37" s="123">
        <f t="shared" si="1"/>
        <v>1929</v>
      </c>
      <c r="H37" s="124">
        <f t="shared" si="3"/>
        <v>1.2776119402985076</v>
      </c>
      <c r="I37" s="125">
        <f t="shared" si="3"/>
        <v>0.735593220338983</v>
      </c>
      <c r="J37" s="126">
        <f t="shared" si="4"/>
        <v>1.1798165137614678</v>
      </c>
      <c r="K37" s="185"/>
      <c r="L37" s="185"/>
    </row>
    <row r="38" spans="1:12" ht="12" customHeight="1">
      <c r="A38" s="11" t="s">
        <v>34</v>
      </c>
      <c r="B38" s="52">
        <v>350</v>
      </c>
      <c r="C38" s="53">
        <v>80</v>
      </c>
      <c r="D38" s="48">
        <f t="shared" si="0"/>
        <v>430</v>
      </c>
      <c r="E38" s="52">
        <v>352</v>
      </c>
      <c r="F38" s="53">
        <v>73</v>
      </c>
      <c r="G38" s="48">
        <f t="shared" si="1"/>
        <v>425</v>
      </c>
      <c r="H38" s="58">
        <f t="shared" si="3"/>
        <v>1.0057142857142858</v>
      </c>
      <c r="I38" s="56">
        <f t="shared" si="3"/>
        <v>0.9125</v>
      </c>
      <c r="J38" s="57">
        <f t="shared" si="4"/>
        <v>0.9883720930232558</v>
      </c>
      <c r="K38" s="158">
        <v>45488</v>
      </c>
      <c r="L38" s="159"/>
    </row>
    <row r="39" spans="1:12" ht="12" customHeight="1">
      <c r="A39" s="14" t="s">
        <v>35</v>
      </c>
      <c r="B39" s="52">
        <v>400</v>
      </c>
      <c r="C39" s="53">
        <v>115</v>
      </c>
      <c r="D39" s="48">
        <f t="shared" si="0"/>
        <v>515</v>
      </c>
      <c r="E39" s="52">
        <v>744</v>
      </c>
      <c r="F39" s="53">
        <v>75</v>
      </c>
      <c r="G39" s="48">
        <f t="shared" si="1"/>
        <v>819</v>
      </c>
      <c r="H39" s="58">
        <f t="shared" si="3"/>
        <v>1.86</v>
      </c>
      <c r="I39" s="56">
        <f t="shared" si="3"/>
        <v>0.6521739130434783</v>
      </c>
      <c r="J39" s="57">
        <f t="shared" si="4"/>
        <v>1.5902912621359224</v>
      </c>
      <c r="K39" s="186"/>
      <c r="L39" s="187"/>
    </row>
    <row r="40" spans="1:12" ht="12" customHeight="1">
      <c r="A40" s="112" t="s">
        <v>102</v>
      </c>
      <c r="B40" s="113">
        <v>270</v>
      </c>
      <c r="C40" s="114">
        <v>0</v>
      </c>
      <c r="D40" s="115">
        <f>B40+C40</f>
        <v>270</v>
      </c>
      <c r="E40" s="113">
        <v>250</v>
      </c>
      <c r="F40" s="114">
        <v>0</v>
      </c>
      <c r="G40" s="115">
        <f t="shared" si="1"/>
        <v>250</v>
      </c>
      <c r="H40" s="116">
        <f t="shared" si="3"/>
        <v>0.9259259259259259</v>
      </c>
      <c r="I40" s="117" t="s">
        <v>101</v>
      </c>
      <c r="J40" s="118">
        <f t="shared" si="4"/>
        <v>0.9259259259259259</v>
      </c>
      <c r="K40" s="158">
        <v>45488</v>
      </c>
      <c r="L40" s="159"/>
    </row>
    <row r="41" spans="1:12" ht="12" customHeight="1">
      <c r="A41" s="11" t="s">
        <v>36</v>
      </c>
      <c r="B41" s="52">
        <v>160</v>
      </c>
      <c r="C41" s="53">
        <v>60</v>
      </c>
      <c r="D41" s="48">
        <f t="shared" si="0"/>
        <v>220</v>
      </c>
      <c r="E41" s="52">
        <v>161</v>
      </c>
      <c r="F41" s="53">
        <v>33</v>
      </c>
      <c r="G41" s="48">
        <f t="shared" si="1"/>
        <v>194</v>
      </c>
      <c r="H41" s="58">
        <f t="shared" si="3"/>
        <v>1.00625</v>
      </c>
      <c r="I41" s="56">
        <f t="shared" si="3"/>
        <v>0.55</v>
      </c>
      <c r="J41" s="57">
        <f t="shared" si="4"/>
        <v>0.8818181818181818</v>
      </c>
      <c r="K41" s="158">
        <v>45488</v>
      </c>
      <c r="L41" s="159"/>
    </row>
    <row r="42" spans="1:12" ht="12" customHeight="1">
      <c r="A42" s="11" t="s">
        <v>37</v>
      </c>
      <c r="B42" s="52">
        <v>120</v>
      </c>
      <c r="C42" s="53">
        <v>30</v>
      </c>
      <c r="D42" s="48">
        <f t="shared" si="0"/>
        <v>150</v>
      </c>
      <c r="E42" s="52">
        <v>130</v>
      </c>
      <c r="F42" s="53">
        <v>19</v>
      </c>
      <c r="G42" s="48">
        <f t="shared" si="1"/>
        <v>149</v>
      </c>
      <c r="H42" s="58">
        <f t="shared" si="3"/>
        <v>1.0833333333333333</v>
      </c>
      <c r="I42" s="56">
        <f t="shared" si="3"/>
        <v>0.6333333333333333</v>
      </c>
      <c r="J42" s="57">
        <f t="shared" si="4"/>
        <v>0.9933333333333333</v>
      </c>
      <c r="K42" s="158">
        <v>45488</v>
      </c>
      <c r="L42" s="159"/>
    </row>
    <row r="43" spans="1:12" ht="12" customHeight="1">
      <c r="A43" s="11" t="s">
        <v>38</v>
      </c>
      <c r="B43" s="52">
        <v>40</v>
      </c>
      <c r="C43" s="53">
        <v>10</v>
      </c>
      <c r="D43" s="48">
        <f t="shared" si="0"/>
        <v>50</v>
      </c>
      <c r="E43" s="52">
        <v>75</v>
      </c>
      <c r="F43" s="53">
        <v>17</v>
      </c>
      <c r="G43" s="48">
        <f t="shared" si="1"/>
        <v>92</v>
      </c>
      <c r="H43" s="58">
        <f t="shared" si="3"/>
        <v>1.875</v>
      </c>
      <c r="I43" s="56">
        <f t="shared" si="3"/>
        <v>1.7</v>
      </c>
      <c r="J43" s="57">
        <f t="shared" si="4"/>
        <v>1.84</v>
      </c>
      <c r="K43" s="158">
        <v>45488</v>
      </c>
      <c r="L43" s="159"/>
    </row>
    <row r="44" spans="1:12" ht="12" customHeight="1">
      <c r="A44" s="120" t="s">
        <v>39</v>
      </c>
      <c r="B44" s="27">
        <f>SUM(B45:B49)</f>
        <v>560</v>
      </c>
      <c r="C44" s="28">
        <f>SUM(C45:C49)</f>
        <v>230</v>
      </c>
      <c r="D44" s="40">
        <f t="shared" si="0"/>
        <v>790</v>
      </c>
      <c r="E44" s="27">
        <f>SUM(E45:E49)</f>
        <v>584</v>
      </c>
      <c r="F44" s="28">
        <f>SUM(F45:F49)</f>
        <v>131</v>
      </c>
      <c r="G44" s="40">
        <f t="shared" si="1"/>
        <v>715</v>
      </c>
      <c r="H44" s="30">
        <f t="shared" si="3"/>
        <v>1.042857142857143</v>
      </c>
      <c r="I44" s="34">
        <f t="shared" si="3"/>
        <v>0.5695652173913044</v>
      </c>
      <c r="J44" s="35">
        <f t="shared" si="4"/>
        <v>0.9050632911392406</v>
      </c>
      <c r="K44" s="160"/>
      <c r="L44" s="160"/>
    </row>
    <row r="45" spans="1:12" ht="12" customHeight="1">
      <c r="A45" s="11" t="s">
        <v>40</v>
      </c>
      <c r="B45" s="52">
        <v>30</v>
      </c>
      <c r="C45" s="53">
        <v>15</v>
      </c>
      <c r="D45" s="48">
        <f t="shared" si="0"/>
        <v>45</v>
      </c>
      <c r="E45" s="52">
        <v>25</v>
      </c>
      <c r="F45" s="53">
        <v>5</v>
      </c>
      <c r="G45" s="48">
        <f t="shared" si="1"/>
        <v>30</v>
      </c>
      <c r="H45" s="58">
        <f t="shared" si="3"/>
        <v>0.8333333333333334</v>
      </c>
      <c r="I45" s="56">
        <f t="shared" si="3"/>
        <v>0.3333333333333333</v>
      </c>
      <c r="J45" s="57">
        <f t="shared" si="4"/>
        <v>0.6666666666666666</v>
      </c>
      <c r="K45" s="158">
        <v>45504</v>
      </c>
      <c r="L45" s="159"/>
    </row>
    <row r="46" spans="1:12" ht="12" customHeight="1">
      <c r="A46" s="11" t="s">
        <v>41</v>
      </c>
      <c r="B46" s="52">
        <v>170</v>
      </c>
      <c r="C46" s="53">
        <v>40</v>
      </c>
      <c r="D46" s="48">
        <f t="shared" si="0"/>
        <v>210</v>
      </c>
      <c r="E46" s="52">
        <v>153</v>
      </c>
      <c r="F46" s="53">
        <v>52</v>
      </c>
      <c r="G46" s="48">
        <f t="shared" si="1"/>
        <v>205</v>
      </c>
      <c r="H46" s="58">
        <f t="shared" si="3"/>
        <v>0.9</v>
      </c>
      <c r="I46" s="56">
        <f t="shared" si="3"/>
        <v>1.3</v>
      </c>
      <c r="J46" s="57">
        <f t="shared" si="4"/>
        <v>0.9761904761904762</v>
      </c>
      <c r="K46" s="158">
        <v>45504</v>
      </c>
      <c r="L46" s="159"/>
    </row>
    <row r="47" spans="1:12" ht="12" customHeight="1">
      <c r="A47" s="11" t="s">
        <v>42</v>
      </c>
      <c r="B47" s="52">
        <v>255</v>
      </c>
      <c r="C47" s="53">
        <v>140</v>
      </c>
      <c r="D47" s="48">
        <f t="shared" si="0"/>
        <v>395</v>
      </c>
      <c r="E47" s="52">
        <v>254</v>
      </c>
      <c r="F47" s="53">
        <v>50</v>
      </c>
      <c r="G47" s="48">
        <f t="shared" si="1"/>
        <v>304</v>
      </c>
      <c r="H47" s="58">
        <f t="shared" si="3"/>
        <v>0.996078431372549</v>
      </c>
      <c r="I47" s="56">
        <f t="shared" si="3"/>
        <v>0.35714285714285715</v>
      </c>
      <c r="J47" s="57">
        <f t="shared" si="4"/>
        <v>0.769620253164557</v>
      </c>
      <c r="K47" s="158">
        <v>45504</v>
      </c>
      <c r="L47" s="159"/>
    </row>
    <row r="48" spans="1:12" ht="12" customHeight="1">
      <c r="A48" s="11" t="s">
        <v>43</v>
      </c>
      <c r="B48" s="52">
        <v>65</v>
      </c>
      <c r="C48" s="53">
        <v>20</v>
      </c>
      <c r="D48" s="48">
        <f t="shared" si="0"/>
        <v>85</v>
      </c>
      <c r="E48" s="52">
        <v>113</v>
      </c>
      <c r="F48" s="53">
        <v>15</v>
      </c>
      <c r="G48" s="48">
        <f t="shared" si="1"/>
        <v>128</v>
      </c>
      <c r="H48" s="58">
        <f t="shared" si="3"/>
        <v>1.7384615384615385</v>
      </c>
      <c r="I48" s="56">
        <f t="shared" si="3"/>
        <v>0.75</v>
      </c>
      <c r="J48" s="57">
        <f t="shared" si="4"/>
        <v>1.5058823529411764</v>
      </c>
      <c r="K48" s="158">
        <v>45504</v>
      </c>
      <c r="L48" s="159"/>
    </row>
    <row r="49" spans="1:12" ht="12" customHeight="1">
      <c r="A49" s="11" t="s">
        <v>137</v>
      </c>
      <c r="B49" s="52">
        <v>40</v>
      </c>
      <c r="C49" s="53">
        <v>15</v>
      </c>
      <c r="D49" s="48">
        <f t="shared" si="0"/>
        <v>55</v>
      </c>
      <c r="E49" s="52">
        <v>39</v>
      </c>
      <c r="F49" s="53">
        <v>9</v>
      </c>
      <c r="G49" s="48">
        <f t="shared" si="1"/>
        <v>48</v>
      </c>
      <c r="H49" s="58">
        <f t="shared" si="3"/>
        <v>0.975</v>
      </c>
      <c r="I49" s="56">
        <f t="shared" si="3"/>
        <v>0.6</v>
      </c>
      <c r="J49" s="57">
        <f t="shared" si="4"/>
        <v>0.8727272727272727</v>
      </c>
      <c r="K49" s="158">
        <v>45504</v>
      </c>
      <c r="L49" s="159"/>
    </row>
    <row r="50" spans="1:12" ht="12" customHeight="1">
      <c r="A50" s="26" t="s">
        <v>44</v>
      </c>
      <c r="B50" s="27">
        <v>128</v>
      </c>
      <c r="C50" s="28">
        <v>0</v>
      </c>
      <c r="D50" s="40">
        <f t="shared" si="0"/>
        <v>128</v>
      </c>
      <c r="E50" s="27">
        <v>599</v>
      </c>
      <c r="F50" s="28">
        <v>0</v>
      </c>
      <c r="G50" s="40">
        <f t="shared" si="1"/>
        <v>599</v>
      </c>
      <c r="H50" s="30">
        <f t="shared" si="3"/>
        <v>4.6796875</v>
      </c>
      <c r="I50" s="34" t="s">
        <v>101</v>
      </c>
      <c r="J50" s="35">
        <f t="shared" si="4"/>
        <v>4.6796875</v>
      </c>
      <c r="K50" s="161">
        <v>45510</v>
      </c>
      <c r="L50" s="162"/>
    </row>
    <row r="51" spans="1:12" ht="12" customHeight="1">
      <c r="A51" s="26" t="s">
        <v>45</v>
      </c>
      <c r="B51" s="27">
        <f>SUM(B52:B55)</f>
        <v>240</v>
      </c>
      <c r="C51" s="28">
        <f>SUM(C52:C55)</f>
        <v>0</v>
      </c>
      <c r="D51" s="40">
        <f t="shared" si="0"/>
        <v>240</v>
      </c>
      <c r="E51" s="27">
        <f>SUM(E52:E55)</f>
        <v>868</v>
      </c>
      <c r="F51" s="28">
        <f>SUM(F52:F55)</f>
        <v>0</v>
      </c>
      <c r="G51" s="40">
        <f t="shared" si="1"/>
        <v>868</v>
      </c>
      <c r="H51" s="30">
        <f t="shared" si="3"/>
        <v>3.6166666666666667</v>
      </c>
      <c r="I51" s="34" t="s">
        <v>101</v>
      </c>
      <c r="J51" s="35">
        <f t="shared" si="4"/>
        <v>3.6166666666666667</v>
      </c>
      <c r="K51" s="160"/>
      <c r="L51" s="160"/>
    </row>
    <row r="52" spans="1:12" ht="12" customHeight="1">
      <c r="A52" s="11" t="s">
        <v>158</v>
      </c>
      <c r="B52" s="52">
        <v>37</v>
      </c>
      <c r="C52" s="53">
        <v>0</v>
      </c>
      <c r="D52" s="48">
        <f>B52+C52</f>
        <v>37</v>
      </c>
      <c r="E52" s="52">
        <v>40</v>
      </c>
      <c r="F52" s="53">
        <v>0</v>
      </c>
      <c r="G52" s="48">
        <f>E52+F52</f>
        <v>40</v>
      </c>
      <c r="H52" s="58">
        <f>E52/B52</f>
        <v>1.0810810810810811</v>
      </c>
      <c r="I52" s="56" t="s">
        <v>101</v>
      </c>
      <c r="J52" s="57">
        <f>G52/D52</f>
        <v>1.0810810810810811</v>
      </c>
      <c r="K52" s="158" t="s">
        <v>176</v>
      </c>
      <c r="L52" s="159"/>
    </row>
    <row r="53" spans="1:12" ht="12" customHeight="1">
      <c r="A53" s="11" t="s">
        <v>46</v>
      </c>
      <c r="B53" s="52">
        <v>60</v>
      </c>
      <c r="C53" s="53">
        <v>0</v>
      </c>
      <c r="D53" s="48">
        <f t="shared" si="0"/>
        <v>60</v>
      </c>
      <c r="E53" s="52">
        <v>295</v>
      </c>
      <c r="F53" s="53">
        <v>0</v>
      </c>
      <c r="G53" s="48">
        <f t="shared" si="1"/>
        <v>295</v>
      </c>
      <c r="H53" s="58">
        <f t="shared" si="3"/>
        <v>4.916666666666667</v>
      </c>
      <c r="I53" s="56" t="s">
        <v>101</v>
      </c>
      <c r="J53" s="57">
        <f t="shared" si="4"/>
        <v>4.916666666666667</v>
      </c>
      <c r="K53" s="158" t="s">
        <v>177</v>
      </c>
      <c r="L53" s="159"/>
    </row>
    <row r="54" spans="1:12" ht="12" customHeight="1">
      <c r="A54" s="11" t="s">
        <v>47</v>
      </c>
      <c r="B54" s="52">
        <v>65</v>
      </c>
      <c r="C54" s="53">
        <v>0</v>
      </c>
      <c r="D54" s="48">
        <f t="shared" si="0"/>
        <v>65</v>
      </c>
      <c r="E54" s="52">
        <v>207</v>
      </c>
      <c r="F54" s="53">
        <v>0</v>
      </c>
      <c r="G54" s="48">
        <f t="shared" si="1"/>
        <v>207</v>
      </c>
      <c r="H54" s="58">
        <f aca="true" t="shared" si="5" ref="H54:I86">E54/B54</f>
        <v>3.1846153846153844</v>
      </c>
      <c r="I54" s="56" t="s">
        <v>101</v>
      </c>
      <c r="J54" s="57">
        <f t="shared" si="4"/>
        <v>3.1846153846153844</v>
      </c>
      <c r="K54" s="184"/>
      <c r="L54" s="184"/>
    </row>
    <row r="55" spans="1:12" ht="12" customHeight="1">
      <c r="A55" s="11" t="s">
        <v>48</v>
      </c>
      <c r="B55" s="52">
        <v>78</v>
      </c>
      <c r="C55" s="53">
        <v>0</v>
      </c>
      <c r="D55" s="48">
        <f t="shared" si="0"/>
        <v>78</v>
      </c>
      <c r="E55" s="52">
        <v>326</v>
      </c>
      <c r="F55" s="53">
        <v>0</v>
      </c>
      <c r="G55" s="48">
        <f t="shared" si="1"/>
        <v>326</v>
      </c>
      <c r="H55" s="58">
        <f t="shared" si="5"/>
        <v>4.17948717948718</v>
      </c>
      <c r="I55" s="56" t="s">
        <v>101</v>
      </c>
      <c r="J55" s="57">
        <f t="shared" si="4"/>
        <v>4.17948717948718</v>
      </c>
      <c r="K55" s="184"/>
      <c r="L55" s="184"/>
    </row>
    <row r="56" spans="1:12" ht="12" customHeight="1">
      <c r="A56" s="26" t="s">
        <v>104</v>
      </c>
      <c r="B56" s="27">
        <v>590</v>
      </c>
      <c r="C56" s="28">
        <v>80</v>
      </c>
      <c r="D56" s="40">
        <f t="shared" si="0"/>
        <v>670</v>
      </c>
      <c r="E56" s="27">
        <v>1040</v>
      </c>
      <c r="F56" s="28">
        <v>60</v>
      </c>
      <c r="G56" s="40">
        <f t="shared" si="1"/>
        <v>1100</v>
      </c>
      <c r="H56" s="30">
        <f t="shared" si="5"/>
        <v>1.7627118644067796</v>
      </c>
      <c r="I56" s="34">
        <f t="shared" si="5"/>
        <v>0.75</v>
      </c>
      <c r="J56" s="35">
        <f t="shared" si="4"/>
        <v>1.6417910447761195</v>
      </c>
      <c r="K56" s="160"/>
      <c r="L56" s="160"/>
    </row>
    <row r="57" spans="1:12" ht="12" customHeight="1">
      <c r="A57" s="26" t="s">
        <v>49</v>
      </c>
      <c r="B57" s="27">
        <f>SUM(B58:B66)</f>
        <v>3945</v>
      </c>
      <c r="C57" s="28">
        <f>SUM(C58:C66)</f>
        <v>130</v>
      </c>
      <c r="D57" s="40">
        <f t="shared" si="0"/>
        <v>4075</v>
      </c>
      <c r="E57" s="101"/>
      <c r="F57" s="28">
        <f>SUM(F58:F66)</f>
        <v>61</v>
      </c>
      <c r="G57" s="88"/>
      <c r="H57" s="86"/>
      <c r="I57" s="34">
        <f t="shared" si="5"/>
        <v>0.46923076923076923</v>
      </c>
      <c r="J57" s="104"/>
      <c r="K57" s="181"/>
      <c r="L57" s="181"/>
    </row>
    <row r="58" spans="1:12" ht="12" customHeight="1">
      <c r="A58" s="14" t="s">
        <v>50</v>
      </c>
      <c r="B58" s="52">
        <v>370</v>
      </c>
      <c r="C58" s="53">
        <v>90</v>
      </c>
      <c r="D58" s="48">
        <f t="shared" si="0"/>
        <v>460</v>
      </c>
      <c r="E58" s="52">
        <v>1461</v>
      </c>
      <c r="F58" s="53">
        <v>14</v>
      </c>
      <c r="G58" s="48">
        <f t="shared" si="1"/>
        <v>1475</v>
      </c>
      <c r="H58" s="58">
        <f t="shared" si="5"/>
        <v>3.9486486486486485</v>
      </c>
      <c r="I58" s="56">
        <f t="shared" si="5"/>
        <v>0.15555555555555556</v>
      </c>
      <c r="J58" s="57">
        <f t="shared" si="4"/>
        <v>3.2065217391304346</v>
      </c>
      <c r="K58" s="156">
        <v>45529</v>
      </c>
      <c r="L58" s="157"/>
    </row>
    <row r="59" spans="1:12" ht="12" customHeight="1">
      <c r="A59" s="11" t="s">
        <v>130</v>
      </c>
      <c r="B59" s="52">
        <v>450</v>
      </c>
      <c r="C59" s="53">
        <v>0</v>
      </c>
      <c r="D59" s="48">
        <f t="shared" si="0"/>
        <v>450</v>
      </c>
      <c r="E59" s="85"/>
      <c r="F59" s="53">
        <v>0</v>
      </c>
      <c r="G59" s="84"/>
      <c r="H59" s="80"/>
      <c r="I59" s="56" t="s">
        <v>101</v>
      </c>
      <c r="J59" s="82"/>
      <c r="K59" s="173">
        <v>45473</v>
      </c>
      <c r="L59" s="174"/>
    </row>
    <row r="60" spans="1:12" ht="12" customHeight="1">
      <c r="A60" s="11" t="s">
        <v>23</v>
      </c>
      <c r="B60" s="52">
        <v>800</v>
      </c>
      <c r="C60" s="53">
        <v>0</v>
      </c>
      <c r="D60" s="48">
        <f t="shared" si="0"/>
        <v>800</v>
      </c>
      <c r="E60" s="52">
        <v>1008</v>
      </c>
      <c r="F60" s="53">
        <v>0</v>
      </c>
      <c r="G60" s="48">
        <f t="shared" si="1"/>
        <v>1008</v>
      </c>
      <c r="H60" s="58">
        <f t="shared" si="5"/>
        <v>1.26</v>
      </c>
      <c r="I60" s="56" t="s">
        <v>101</v>
      </c>
      <c r="J60" s="57">
        <f t="shared" si="4"/>
        <v>1.26</v>
      </c>
      <c r="K60" s="156">
        <v>45534</v>
      </c>
      <c r="L60" s="157"/>
    </row>
    <row r="61" spans="1:12" ht="12" customHeight="1">
      <c r="A61" s="11" t="s">
        <v>24</v>
      </c>
      <c r="B61" s="52">
        <v>1050</v>
      </c>
      <c r="C61" s="53">
        <v>0</v>
      </c>
      <c r="D61" s="48">
        <f t="shared" si="0"/>
        <v>1050</v>
      </c>
      <c r="E61" s="52">
        <v>2617</v>
      </c>
      <c r="F61" s="53">
        <v>0</v>
      </c>
      <c r="G61" s="48">
        <f t="shared" si="1"/>
        <v>2617</v>
      </c>
      <c r="H61" s="58">
        <f t="shared" si="5"/>
        <v>2.4923809523809526</v>
      </c>
      <c r="I61" s="56" t="s">
        <v>101</v>
      </c>
      <c r="J61" s="57">
        <f t="shared" si="4"/>
        <v>2.4923809523809526</v>
      </c>
      <c r="K61" s="156">
        <v>45473</v>
      </c>
      <c r="L61" s="157"/>
    </row>
    <row r="62" spans="1:13" ht="12" customHeight="1">
      <c r="A62" s="11" t="s">
        <v>51</v>
      </c>
      <c r="B62" s="52">
        <v>210</v>
      </c>
      <c r="C62" s="53">
        <v>20</v>
      </c>
      <c r="D62" s="48">
        <f t="shared" si="0"/>
        <v>230</v>
      </c>
      <c r="E62" s="52">
        <v>501</v>
      </c>
      <c r="F62" s="53">
        <v>18</v>
      </c>
      <c r="G62" s="48">
        <f t="shared" si="1"/>
        <v>519</v>
      </c>
      <c r="H62" s="58">
        <f t="shared" si="5"/>
        <v>2.3857142857142857</v>
      </c>
      <c r="I62" s="56">
        <f t="shared" si="5"/>
        <v>0.9</v>
      </c>
      <c r="J62" s="57">
        <f t="shared" si="4"/>
        <v>2.256521739130435</v>
      </c>
      <c r="K62" s="156">
        <v>45492</v>
      </c>
      <c r="L62" s="157"/>
      <c r="M62" s="102"/>
    </row>
    <row r="63" spans="1:12" ht="12" customHeight="1">
      <c r="A63" s="11" t="s">
        <v>25</v>
      </c>
      <c r="B63" s="52">
        <v>280</v>
      </c>
      <c r="C63" s="53">
        <v>20</v>
      </c>
      <c r="D63" s="48">
        <f t="shared" si="0"/>
        <v>300</v>
      </c>
      <c r="E63" s="52">
        <v>511</v>
      </c>
      <c r="F63" s="53">
        <v>29</v>
      </c>
      <c r="G63" s="48">
        <f t="shared" si="1"/>
        <v>540</v>
      </c>
      <c r="H63" s="58">
        <f t="shared" si="5"/>
        <v>1.825</v>
      </c>
      <c r="I63" s="56">
        <f t="shared" si="5"/>
        <v>1.45</v>
      </c>
      <c r="J63" s="57">
        <f t="shared" si="4"/>
        <v>1.8</v>
      </c>
      <c r="K63" s="156">
        <v>45473</v>
      </c>
      <c r="L63" s="157"/>
    </row>
    <row r="64" spans="1:12" ht="12" customHeight="1">
      <c r="A64" s="11" t="s">
        <v>52</v>
      </c>
      <c r="B64" s="52">
        <v>410</v>
      </c>
      <c r="C64" s="53">
        <v>0</v>
      </c>
      <c r="D64" s="48">
        <f t="shared" si="0"/>
        <v>410</v>
      </c>
      <c r="E64" s="52">
        <v>862</v>
      </c>
      <c r="F64" s="53">
        <v>0</v>
      </c>
      <c r="G64" s="48">
        <f t="shared" si="1"/>
        <v>862</v>
      </c>
      <c r="H64" s="58">
        <f t="shared" si="5"/>
        <v>2.102439024390244</v>
      </c>
      <c r="I64" s="56" t="s">
        <v>101</v>
      </c>
      <c r="J64" s="57">
        <f t="shared" si="4"/>
        <v>2.102439024390244</v>
      </c>
      <c r="K64" s="155"/>
      <c r="L64" s="155"/>
    </row>
    <row r="65" spans="1:12" ht="12" customHeight="1">
      <c r="A65" s="11" t="s">
        <v>117</v>
      </c>
      <c r="B65" s="52">
        <v>320</v>
      </c>
      <c r="C65" s="53">
        <v>0</v>
      </c>
      <c r="D65" s="48">
        <f t="shared" si="0"/>
        <v>320</v>
      </c>
      <c r="E65" s="52">
        <v>755</v>
      </c>
      <c r="F65" s="53">
        <v>0</v>
      </c>
      <c r="G65" s="48">
        <f t="shared" si="1"/>
        <v>755</v>
      </c>
      <c r="H65" s="58">
        <f t="shared" si="5"/>
        <v>2.359375</v>
      </c>
      <c r="I65" s="56" t="s">
        <v>101</v>
      </c>
      <c r="J65" s="57">
        <f t="shared" si="4"/>
        <v>2.359375</v>
      </c>
      <c r="K65" s="156">
        <v>45504</v>
      </c>
      <c r="L65" s="157"/>
    </row>
    <row r="66" spans="1:12" ht="12" customHeight="1">
      <c r="A66" s="11" t="s">
        <v>53</v>
      </c>
      <c r="B66" s="52">
        <v>55</v>
      </c>
      <c r="C66" s="53">
        <v>0</v>
      </c>
      <c r="D66" s="48">
        <f t="shared" si="0"/>
        <v>55</v>
      </c>
      <c r="E66" s="52">
        <v>278</v>
      </c>
      <c r="F66" s="53">
        <v>0</v>
      </c>
      <c r="G66" s="48">
        <f t="shared" si="1"/>
        <v>278</v>
      </c>
      <c r="H66" s="58">
        <f t="shared" si="5"/>
        <v>5.054545454545455</v>
      </c>
      <c r="I66" s="56" t="s">
        <v>101</v>
      </c>
      <c r="J66" s="57">
        <f t="shared" si="4"/>
        <v>5.054545454545455</v>
      </c>
      <c r="K66" s="155"/>
      <c r="L66" s="155"/>
    </row>
    <row r="67" spans="1:12" ht="12" customHeight="1">
      <c r="A67" s="26" t="s">
        <v>54</v>
      </c>
      <c r="B67" s="27">
        <f>SUM(B68:B75)</f>
        <v>3037</v>
      </c>
      <c r="C67" s="28">
        <f>SUM(C68:C75)</f>
        <v>243</v>
      </c>
      <c r="D67" s="40">
        <f t="shared" si="0"/>
        <v>3280</v>
      </c>
      <c r="E67" s="27">
        <f>SUM(E68:E75)</f>
        <v>3935</v>
      </c>
      <c r="F67" s="28">
        <f>SUM(F68:F75)</f>
        <v>157</v>
      </c>
      <c r="G67" s="40">
        <f t="shared" si="1"/>
        <v>4092</v>
      </c>
      <c r="H67" s="30">
        <f t="shared" si="5"/>
        <v>1.2956865327625946</v>
      </c>
      <c r="I67" s="34">
        <f t="shared" si="5"/>
        <v>0.6460905349794238</v>
      </c>
      <c r="J67" s="35">
        <f t="shared" si="4"/>
        <v>1.247560975609756</v>
      </c>
      <c r="K67" s="160"/>
      <c r="L67" s="160"/>
    </row>
    <row r="68" spans="1:12" ht="12" customHeight="1">
      <c r="A68" s="11" t="s">
        <v>127</v>
      </c>
      <c r="B68" s="52">
        <v>15</v>
      </c>
      <c r="C68" s="53">
        <v>0</v>
      </c>
      <c r="D68" s="48">
        <f t="shared" si="0"/>
        <v>15</v>
      </c>
      <c r="E68" s="52">
        <v>4</v>
      </c>
      <c r="F68" s="53">
        <v>0</v>
      </c>
      <c r="G68" s="48">
        <f t="shared" si="1"/>
        <v>4</v>
      </c>
      <c r="H68" s="58">
        <f t="shared" si="5"/>
        <v>0.26666666666666666</v>
      </c>
      <c r="I68" s="56" t="s">
        <v>101</v>
      </c>
      <c r="J68" s="57">
        <f t="shared" si="4"/>
        <v>0.26666666666666666</v>
      </c>
      <c r="K68" s="158">
        <v>45516</v>
      </c>
      <c r="L68" s="159"/>
    </row>
    <row r="69" spans="1:12" ht="12" customHeight="1">
      <c r="A69" s="11" t="s">
        <v>122</v>
      </c>
      <c r="B69" s="52">
        <v>225</v>
      </c>
      <c r="C69" s="53">
        <v>45</v>
      </c>
      <c r="D69" s="48">
        <f t="shared" si="0"/>
        <v>270</v>
      </c>
      <c r="E69" s="52">
        <v>380</v>
      </c>
      <c r="F69" s="53">
        <v>48</v>
      </c>
      <c r="G69" s="48">
        <f t="shared" si="1"/>
        <v>428</v>
      </c>
      <c r="H69" s="58">
        <f t="shared" si="5"/>
        <v>1.6888888888888889</v>
      </c>
      <c r="I69" s="56">
        <f t="shared" si="5"/>
        <v>1.0666666666666667</v>
      </c>
      <c r="J69" s="57">
        <f t="shared" si="4"/>
        <v>1.5851851851851853</v>
      </c>
      <c r="K69" s="155"/>
      <c r="L69" s="155"/>
    </row>
    <row r="70" spans="1:12" ht="12" customHeight="1">
      <c r="A70" s="11" t="s">
        <v>25</v>
      </c>
      <c r="B70" s="52">
        <v>350</v>
      </c>
      <c r="C70" s="53">
        <v>90</v>
      </c>
      <c r="D70" s="48">
        <f t="shared" si="0"/>
        <v>440</v>
      </c>
      <c r="E70" s="52">
        <v>275</v>
      </c>
      <c r="F70" s="53">
        <v>48</v>
      </c>
      <c r="G70" s="48">
        <f t="shared" si="1"/>
        <v>323</v>
      </c>
      <c r="H70" s="58">
        <f t="shared" si="5"/>
        <v>0.7857142857142857</v>
      </c>
      <c r="I70" s="56">
        <f t="shared" si="5"/>
        <v>0.5333333333333333</v>
      </c>
      <c r="J70" s="57">
        <f t="shared" si="4"/>
        <v>0.7340909090909091</v>
      </c>
      <c r="K70" s="158">
        <v>45519</v>
      </c>
      <c r="L70" s="159"/>
    </row>
    <row r="71" spans="1:12" ht="12" customHeight="1">
      <c r="A71" s="11" t="s">
        <v>23</v>
      </c>
      <c r="B71" s="52">
        <v>400</v>
      </c>
      <c r="C71" s="53">
        <v>40</v>
      </c>
      <c r="D71" s="48">
        <f aca="true" t="shared" si="6" ref="D71:D118">B71+C71</f>
        <v>440</v>
      </c>
      <c r="E71" s="52">
        <v>324</v>
      </c>
      <c r="F71" s="53">
        <v>20</v>
      </c>
      <c r="G71" s="48">
        <f t="shared" si="1"/>
        <v>344</v>
      </c>
      <c r="H71" s="58">
        <f t="shared" si="5"/>
        <v>0.81</v>
      </c>
      <c r="I71" s="56">
        <f t="shared" si="5"/>
        <v>0.5</v>
      </c>
      <c r="J71" s="57">
        <f t="shared" si="4"/>
        <v>0.7818181818181819</v>
      </c>
      <c r="K71" s="155"/>
      <c r="L71" s="155"/>
    </row>
    <row r="72" spans="1:12" ht="12" customHeight="1">
      <c r="A72" s="11" t="s">
        <v>135</v>
      </c>
      <c r="B72" s="52">
        <v>500</v>
      </c>
      <c r="C72" s="53">
        <v>0</v>
      </c>
      <c r="D72" s="48">
        <f t="shared" si="6"/>
        <v>500</v>
      </c>
      <c r="E72" s="52">
        <v>729</v>
      </c>
      <c r="F72" s="53">
        <v>0</v>
      </c>
      <c r="G72" s="48">
        <f aca="true" t="shared" si="7" ref="G72:G89">E72+F72</f>
        <v>729</v>
      </c>
      <c r="H72" s="58">
        <f t="shared" si="5"/>
        <v>1.458</v>
      </c>
      <c r="I72" s="56" t="s">
        <v>101</v>
      </c>
      <c r="J72" s="57">
        <f t="shared" si="4"/>
        <v>1.458</v>
      </c>
      <c r="K72" s="155"/>
      <c r="L72" s="155"/>
    </row>
    <row r="73" spans="1:12" ht="12" customHeight="1">
      <c r="A73" s="14" t="s">
        <v>55</v>
      </c>
      <c r="B73" s="52">
        <v>745</v>
      </c>
      <c r="C73" s="53">
        <v>30</v>
      </c>
      <c r="D73" s="48">
        <f t="shared" si="6"/>
        <v>775</v>
      </c>
      <c r="E73" s="52">
        <v>1068</v>
      </c>
      <c r="F73" s="53">
        <v>18</v>
      </c>
      <c r="G73" s="48">
        <f t="shared" si="7"/>
        <v>1086</v>
      </c>
      <c r="H73" s="58">
        <f t="shared" si="5"/>
        <v>1.4335570469798657</v>
      </c>
      <c r="I73" s="56" t="s">
        <v>101</v>
      </c>
      <c r="J73" s="57">
        <f t="shared" si="4"/>
        <v>1.4012903225806452</v>
      </c>
      <c r="K73" s="158">
        <v>45504</v>
      </c>
      <c r="L73" s="159"/>
    </row>
    <row r="74" spans="1:12" ht="12" customHeight="1">
      <c r="A74" s="11" t="s">
        <v>56</v>
      </c>
      <c r="B74" s="52">
        <v>660</v>
      </c>
      <c r="C74" s="53">
        <v>20</v>
      </c>
      <c r="D74" s="48">
        <f t="shared" si="6"/>
        <v>680</v>
      </c>
      <c r="E74" s="52">
        <v>959</v>
      </c>
      <c r="F74" s="53">
        <v>13</v>
      </c>
      <c r="G74" s="48">
        <f t="shared" si="7"/>
        <v>972</v>
      </c>
      <c r="H74" s="58">
        <f t="shared" si="5"/>
        <v>1.4530303030303031</v>
      </c>
      <c r="I74" s="56">
        <f t="shared" si="5"/>
        <v>0.65</v>
      </c>
      <c r="J74" s="57">
        <f t="shared" si="4"/>
        <v>1.4294117647058824</v>
      </c>
      <c r="K74" s="155"/>
      <c r="L74" s="155"/>
    </row>
    <row r="75" spans="1:12" ht="12" customHeight="1">
      <c r="A75" s="72" t="s">
        <v>63</v>
      </c>
      <c r="B75" s="61">
        <v>142</v>
      </c>
      <c r="C75" s="62">
        <v>18</v>
      </c>
      <c r="D75" s="63">
        <f t="shared" si="6"/>
        <v>160</v>
      </c>
      <c r="E75" s="61">
        <v>196</v>
      </c>
      <c r="F75" s="62">
        <v>10</v>
      </c>
      <c r="G75" s="63">
        <f t="shared" si="7"/>
        <v>206</v>
      </c>
      <c r="H75" s="70">
        <f t="shared" si="5"/>
        <v>1.380281690140845</v>
      </c>
      <c r="I75" s="64">
        <f t="shared" si="5"/>
        <v>0.5555555555555556</v>
      </c>
      <c r="J75" s="71">
        <f t="shared" si="4"/>
        <v>1.2875</v>
      </c>
      <c r="K75" s="155"/>
      <c r="L75" s="155"/>
    </row>
    <row r="76" spans="1:12" ht="12" customHeight="1">
      <c r="A76" s="26" t="s">
        <v>58</v>
      </c>
      <c r="B76" s="27">
        <f>SUM(B77:B83)</f>
        <v>2345</v>
      </c>
      <c r="C76" s="28">
        <f>SUM(C77:C83)</f>
        <v>205</v>
      </c>
      <c r="D76" s="40">
        <f t="shared" si="6"/>
        <v>2550</v>
      </c>
      <c r="E76" s="41"/>
      <c r="F76" s="29"/>
      <c r="G76" s="42"/>
      <c r="H76" s="43"/>
      <c r="I76" s="31"/>
      <c r="J76" s="32"/>
      <c r="K76" s="181"/>
      <c r="L76" s="181"/>
    </row>
    <row r="77" spans="1:12" ht="12" customHeight="1">
      <c r="A77" s="11" t="s">
        <v>111</v>
      </c>
      <c r="B77" s="52">
        <v>50</v>
      </c>
      <c r="C77" s="53">
        <v>0</v>
      </c>
      <c r="D77" s="48">
        <f t="shared" si="6"/>
        <v>50</v>
      </c>
      <c r="E77" s="52">
        <v>51</v>
      </c>
      <c r="F77" s="53">
        <v>0</v>
      </c>
      <c r="G77" s="48">
        <f t="shared" si="7"/>
        <v>51</v>
      </c>
      <c r="H77" s="58">
        <f>E77/B77</f>
        <v>1.02</v>
      </c>
      <c r="I77" s="56" t="s">
        <v>101</v>
      </c>
      <c r="J77" s="57">
        <f>G77/D77</f>
        <v>1.02</v>
      </c>
      <c r="K77" s="158">
        <v>45501</v>
      </c>
      <c r="L77" s="159"/>
    </row>
    <row r="78" spans="1:12" ht="12" customHeight="1">
      <c r="A78" s="11" t="s">
        <v>171</v>
      </c>
      <c r="B78" s="52">
        <v>100</v>
      </c>
      <c r="C78" s="53">
        <v>0</v>
      </c>
      <c r="D78" s="48">
        <f t="shared" si="6"/>
        <v>100</v>
      </c>
      <c r="E78" s="52">
        <v>238</v>
      </c>
      <c r="F78" s="53">
        <v>0</v>
      </c>
      <c r="G78" s="48">
        <f t="shared" si="7"/>
        <v>238</v>
      </c>
      <c r="H78" s="58">
        <f t="shared" si="5"/>
        <v>2.38</v>
      </c>
      <c r="I78" s="56" t="s">
        <v>101</v>
      </c>
      <c r="J78" s="57">
        <f t="shared" si="4"/>
        <v>2.38</v>
      </c>
      <c r="K78" s="155"/>
      <c r="L78" s="155"/>
    </row>
    <row r="79" spans="1:12" ht="12" customHeight="1">
      <c r="A79" s="11" t="s">
        <v>172</v>
      </c>
      <c r="B79" s="52">
        <v>555</v>
      </c>
      <c r="C79" s="53">
        <v>0</v>
      </c>
      <c r="D79" s="48">
        <f>B79+C79</f>
        <v>555</v>
      </c>
      <c r="E79" s="52">
        <v>1890</v>
      </c>
      <c r="F79" s="53">
        <v>0</v>
      </c>
      <c r="G79" s="48">
        <f>E79+F79</f>
        <v>1890</v>
      </c>
      <c r="H79" s="58">
        <f>E79/B79</f>
        <v>3.4054054054054053</v>
      </c>
      <c r="I79" s="56" t="s">
        <v>101</v>
      </c>
      <c r="J79" s="57">
        <f>G79/D79</f>
        <v>3.4054054054054053</v>
      </c>
      <c r="K79" s="156" t="s">
        <v>173</v>
      </c>
      <c r="L79" s="157"/>
    </row>
    <row r="80" spans="1:12" ht="12" customHeight="1">
      <c r="A80" s="11" t="s">
        <v>15</v>
      </c>
      <c r="B80" s="52">
        <v>590</v>
      </c>
      <c r="C80" s="53">
        <v>0</v>
      </c>
      <c r="D80" s="48">
        <f t="shared" si="6"/>
        <v>590</v>
      </c>
      <c r="E80" s="52">
        <v>810</v>
      </c>
      <c r="F80" s="53">
        <v>0</v>
      </c>
      <c r="G80" s="48">
        <f>E80+F80</f>
        <v>810</v>
      </c>
      <c r="H80" s="58">
        <f t="shared" si="5"/>
        <v>1.3728813559322033</v>
      </c>
      <c r="I80" s="56" t="s">
        <v>101</v>
      </c>
      <c r="J80" s="57">
        <f t="shared" si="4"/>
        <v>1.3728813559322033</v>
      </c>
      <c r="K80" s="155"/>
      <c r="L80" s="155"/>
    </row>
    <row r="81" spans="1:12" ht="12" customHeight="1">
      <c r="A81" s="11" t="s">
        <v>12</v>
      </c>
      <c r="B81" s="52">
        <v>220</v>
      </c>
      <c r="C81" s="53">
        <v>100</v>
      </c>
      <c r="D81" s="48">
        <f t="shared" si="6"/>
        <v>320</v>
      </c>
      <c r="E81" s="52">
        <v>444</v>
      </c>
      <c r="F81" s="53">
        <v>144</v>
      </c>
      <c r="G81" s="48">
        <f>E81+F81</f>
        <v>588</v>
      </c>
      <c r="H81" s="58">
        <f t="shared" si="5"/>
        <v>2.018181818181818</v>
      </c>
      <c r="I81" s="56">
        <f>F81/C81</f>
        <v>1.44</v>
      </c>
      <c r="J81" s="57">
        <f t="shared" si="4"/>
        <v>1.8375</v>
      </c>
      <c r="K81" s="155"/>
      <c r="L81" s="155"/>
    </row>
    <row r="82" spans="1:13" ht="12" customHeight="1">
      <c r="A82" s="11" t="s">
        <v>59</v>
      </c>
      <c r="B82" s="52">
        <v>270</v>
      </c>
      <c r="C82" s="53">
        <v>70</v>
      </c>
      <c r="D82" s="48">
        <f t="shared" si="6"/>
        <v>340</v>
      </c>
      <c r="E82" s="85"/>
      <c r="F82" s="83"/>
      <c r="G82" s="84"/>
      <c r="H82" s="80"/>
      <c r="I82" s="81"/>
      <c r="J82" s="82"/>
      <c r="K82" s="173" t="s">
        <v>174</v>
      </c>
      <c r="L82" s="174"/>
      <c r="M82" s="102"/>
    </row>
    <row r="83" spans="1:12" ht="12" customHeight="1">
      <c r="A83" s="16" t="s">
        <v>11</v>
      </c>
      <c r="B83" s="61">
        <v>560</v>
      </c>
      <c r="C83" s="62">
        <v>35</v>
      </c>
      <c r="D83" s="63">
        <f t="shared" si="6"/>
        <v>595</v>
      </c>
      <c r="E83" s="61">
        <v>1315</v>
      </c>
      <c r="F83" s="62">
        <v>39</v>
      </c>
      <c r="G83" s="63">
        <f>E83+F83</f>
        <v>1354</v>
      </c>
      <c r="H83" s="70">
        <f t="shared" si="5"/>
        <v>2.3482142857142856</v>
      </c>
      <c r="I83" s="64">
        <f>F83/C83</f>
        <v>1.1142857142857143</v>
      </c>
      <c r="J83" s="71">
        <f t="shared" si="4"/>
        <v>2.2756302521008402</v>
      </c>
      <c r="K83" s="166"/>
      <c r="L83" s="166"/>
    </row>
    <row r="84" spans="1:12" ht="12" customHeight="1">
      <c r="A84" s="26" t="s">
        <v>60</v>
      </c>
      <c r="B84" s="27">
        <f>SUM(B85:B89)</f>
        <v>1165</v>
      </c>
      <c r="C84" s="28">
        <f>SUM(C85:C89)</f>
        <v>430</v>
      </c>
      <c r="D84" s="40">
        <f t="shared" si="6"/>
        <v>1595</v>
      </c>
      <c r="E84" s="101"/>
      <c r="F84" s="28">
        <f>SUM(F85:F89)</f>
        <v>827</v>
      </c>
      <c r="G84" s="88"/>
      <c r="H84" s="86"/>
      <c r="I84" s="34">
        <f>F84/C84</f>
        <v>1.9232558139534883</v>
      </c>
      <c r="J84" s="104"/>
      <c r="K84" s="181"/>
      <c r="L84" s="181"/>
    </row>
    <row r="85" spans="1:12" ht="12" customHeight="1">
      <c r="A85" s="11" t="s">
        <v>11</v>
      </c>
      <c r="B85" s="52">
        <v>200</v>
      </c>
      <c r="C85" s="53">
        <v>100</v>
      </c>
      <c r="D85" s="48">
        <f t="shared" si="6"/>
        <v>300</v>
      </c>
      <c r="E85" s="52">
        <v>1003</v>
      </c>
      <c r="F85" s="53">
        <v>314</v>
      </c>
      <c r="G85" s="48">
        <f t="shared" si="7"/>
        <v>1317</v>
      </c>
      <c r="H85" s="58">
        <f t="shared" si="5"/>
        <v>5.015</v>
      </c>
      <c r="I85" s="56">
        <f>F85/C85</f>
        <v>3.14</v>
      </c>
      <c r="J85" s="57">
        <f t="shared" si="4"/>
        <v>4.39</v>
      </c>
      <c r="K85" s="154"/>
      <c r="L85" s="155"/>
    </row>
    <row r="86" spans="1:12" ht="12" customHeight="1">
      <c r="A86" s="11" t="s">
        <v>16</v>
      </c>
      <c r="B86" s="52">
        <v>510</v>
      </c>
      <c r="C86" s="53">
        <v>150</v>
      </c>
      <c r="D86" s="48">
        <f t="shared" si="6"/>
        <v>660</v>
      </c>
      <c r="E86" s="52">
        <v>954</v>
      </c>
      <c r="F86" s="53">
        <v>457</v>
      </c>
      <c r="G86" s="48">
        <f t="shared" si="7"/>
        <v>1411</v>
      </c>
      <c r="H86" s="58">
        <f t="shared" si="5"/>
        <v>1.8705882352941177</v>
      </c>
      <c r="I86" s="56">
        <f t="shared" si="5"/>
        <v>3.046666666666667</v>
      </c>
      <c r="J86" s="57">
        <f t="shared" si="4"/>
        <v>2.1378787878787877</v>
      </c>
      <c r="K86" s="156">
        <v>45488</v>
      </c>
      <c r="L86" s="157"/>
    </row>
    <row r="87" spans="1:12" ht="12" customHeight="1">
      <c r="A87" s="11" t="s">
        <v>61</v>
      </c>
      <c r="B87" s="52">
        <v>250</v>
      </c>
      <c r="C87" s="53">
        <v>80</v>
      </c>
      <c r="D87" s="48">
        <f t="shared" si="6"/>
        <v>330</v>
      </c>
      <c r="E87" s="52">
        <v>404</v>
      </c>
      <c r="F87" s="53">
        <v>1</v>
      </c>
      <c r="G87" s="48">
        <f t="shared" si="7"/>
        <v>405</v>
      </c>
      <c r="H87" s="58">
        <f aca="true" t="shared" si="8" ref="H87:J120">E87/B87</f>
        <v>1.616</v>
      </c>
      <c r="I87" s="56">
        <f t="shared" si="8"/>
        <v>0.0125</v>
      </c>
      <c r="J87" s="57">
        <f t="shared" si="8"/>
        <v>1.2272727272727273</v>
      </c>
      <c r="K87" s="156">
        <v>45494</v>
      </c>
      <c r="L87" s="157"/>
    </row>
    <row r="88" spans="1:12" ht="12" customHeight="1">
      <c r="A88" s="15" t="s">
        <v>118</v>
      </c>
      <c r="B88" s="52">
        <v>55</v>
      </c>
      <c r="C88" s="53">
        <v>0</v>
      </c>
      <c r="D88" s="48">
        <f t="shared" si="6"/>
        <v>55</v>
      </c>
      <c r="E88" s="85"/>
      <c r="F88" s="53">
        <v>0</v>
      </c>
      <c r="G88" s="84"/>
      <c r="H88" s="80"/>
      <c r="I88" s="56" t="s">
        <v>152</v>
      </c>
      <c r="J88" s="82"/>
      <c r="K88" s="140">
        <v>45453</v>
      </c>
      <c r="L88" s="139">
        <v>45504</v>
      </c>
    </row>
    <row r="89" spans="1:12" ht="12" customHeight="1">
      <c r="A89" s="16" t="s">
        <v>12</v>
      </c>
      <c r="B89" s="61">
        <v>150</v>
      </c>
      <c r="C89" s="62">
        <v>100</v>
      </c>
      <c r="D89" s="63">
        <f t="shared" si="6"/>
        <v>250</v>
      </c>
      <c r="E89" s="61">
        <v>267</v>
      </c>
      <c r="F89" s="62">
        <v>55</v>
      </c>
      <c r="G89" s="63">
        <f t="shared" si="7"/>
        <v>322</v>
      </c>
      <c r="H89" s="70">
        <f t="shared" si="8"/>
        <v>1.78</v>
      </c>
      <c r="I89" s="64">
        <f t="shared" si="8"/>
        <v>0.55</v>
      </c>
      <c r="J89" s="71">
        <f t="shared" si="8"/>
        <v>1.288</v>
      </c>
      <c r="K89" s="154"/>
      <c r="L89" s="155"/>
    </row>
    <row r="90" spans="1:12" ht="12" customHeight="1">
      <c r="A90" s="26" t="s">
        <v>62</v>
      </c>
      <c r="B90" s="27">
        <f>SUM(B91:B97)</f>
        <v>2205</v>
      </c>
      <c r="C90" s="28">
        <f>SUM(C91:C97)</f>
        <v>475</v>
      </c>
      <c r="D90" s="40">
        <f t="shared" si="6"/>
        <v>2680</v>
      </c>
      <c r="E90" s="27">
        <f>SUM(E91:E97)</f>
        <v>3353</v>
      </c>
      <c r="F90" s="28">
        <f>SUM(F91:F97)</f>
        <v>588</v>
      </c>
      <c r="G90" s="40">
        <f>SUM(E90:F90)</f>
        <v>3941</v>
      </c>
      <c r="H90" s="30">
        <f t="shared" si="8"/>
        <v>1.5206349206349206</v>
      </c>
      <c r="I90" s="34">
        <f t="shared" si="8"/>
        <v>1.2378947368421052</v>
      </c>
      <c r="J90" s="35">
        <f t="shared" si="8"/>
        <v>1.4705223880597016</v>
      </c>
      <c r="K90" s="160"/>
      <c r="L90" s="160"/>
    </row>
    <row r="91" spans="1:12" ht="12" customHeight="1">
      <c r="A91" s="11" t="s">
        <v>16</v>
      </c>
      <c r="B91" s="52">
        <v>230</v>
      </c>
      <c r="C91" s="53">
        <v>80</v>
      </c>
      <c r="D91" s="48">
        <f t="shared" si="6"/>
        <v>310</v>
      </c>
      <c r="E91" s="52">
        <v>600</v>
      </c>
      <c r="F91" s="53">
        <v>176</v>
      </c>
      <c r="G91" s="48">
        <f aca="true" t="shared" si="9" ref="G91:G118">E91+F91</f>
        <v>776</v>
      </c>
      <c r="H91" s="58">
        <f t="shared" si="8"/>
        <v>2.608695652173913</v>
      </c>
      <c r="I91" s="56">
        <f t="shared" si="8"/>
        <v>2.2</v>
      </c>
      <c r="J91" s="57">
        <f t="shared" si="8"/>
        <v>2.503225806451613</v>
      </c>
      <c r="K91" s="154"/>
      <c r="L91" s="155"/>
    </row>
    <row r="92" spans="1:12" ht="12" customHeight="1">
      <c r="A92" s="11" t="s">
        <v>52</v>
      </c>
      <c r="B92" s="52">
        <v>440</v>
      </c>
      <c r="C92" s="53">
        <v>70</v>
      </c>
      <c r="D92" s="48">
        <f t="shared" si="6"/>
        <v>510</v>
      </c>
      <c r="E92" s="52">
        <v>691</v>
      </c>
      <c r="F92" s="53">
        <v>117</v>
      </c>
      <c r="G92" s="48">
        <f t="shared" si="9"/>
        <v>808</v>
      </c>
      <c r="H92" s="58">
        <f t="shared" si="8"/>
        <v>1.5704545454545455</v>
      </c>
      <c r="I92" s="56">
        <f t="shared" si="8"/>
        <v>1.6714285714285715</v>
      </c>
      <c r="J92" s="57">
        <f t="shared" si="8"/>
        <v>1.584313725490196</v>
      </c>
      <c r="K92" s="154"/>
      <c r="L92" s="155"/>
    </row>
    <row r="93" spans="1:12" ht="12" customHeight="1">
      <c r="A93" s="11" t="s">
        <v>11</v>
      </c>
      <c r="B93" s="52">
        <v>435</v>
      </c>
      <c r="C93" s="53">
        <v>30</v>
      </c>
      <c r="D93" s="48">
        <f t="shared" si="6"/>
        <v>465</v>
      </c>
      <c r="E93" s="52">
        <v>421</v>
      </c>
      <c r="F93" s="53">
        <v>26</v>
      </c>
      <c r="G93" s="48">
        <f t="shared" si="9"/>
        <v>447</v>
      </c>
      <c r="H93" s="58">
        <f t="shared" si="8"/>
        <v>0.967816091954023</v>
      </c>
      <c r="I93" s="56">
        <f t="shared" si="8"/>
        <v>0.8666666666666667</v>
      </c>
      <c r="J93" s="57">
        <f t="shared" si="8"/>
        <v>0.9612903225806452</v>
      </c>
      <c r="K93" s="154"/>
      <c r="L93" s="155"/>
    </row>
    <row r="94" spans="1:12" ht="12" customHeight="1">
      <c r="A94" s="14" t="s">
        <v>64</v>
      </c>
      <c r="B94" s="52">
        <v>115</v>
      </c>
      <c r="C94" s="53">
        <v>20</v>
      </c>
      <c r="D94" s="48">
        <f t="shared" si="6"/>
        <v>135</v>
      </c>
      <c r="E94" s="52">
        <v>361</v>
      </c>
      <c r="F94" s="53">
        <v>22</v>
      </c>
      <c r="G94" s="48">
        <f t="shared" si="9"/>
        <v>383</v>
      </c>
      <c r="H94" s="58">
        <f t="shared" si="8"/>
        <v>3.139130434782609</v>
      </c>
      <c r="I94" s="56">
        <f t="shared" si="8"/>
        <v>1.1</v>
      </c>
      <c r="J94" s="57">
        <f t="shared" si="8"/>
        <v>2.837037037037037</v>
      </c>
      <c r="K94" s="156">
        <v>45457</v>
      </c>
      <c r="L94" s="157"/>
    </row>
    <row r="95" spans="1:12" ht="12" customHeight="1">
      <c r="A95" s="11" t="s">
        <v>57</v>
      </c>
      <c r="B95" s="52">
        <v>435</v>
      </c>
      <c r="C95" s="53">
        <v>65</v>
      </c>
      <c r="D95" s="48">
        <f t="shared" si="6"/>
        <v>500</v>
      </c>
      <c r="E95" s="52">
        <v>436</v>
      </c>
      <c r="F95" s="53">
        <v>55</v>
      </c>
      <c r="G95" s="48">
        <f t="shared" si="9"/>
        <v>491</v>
      </c>
      <c r="H95" s="58">
        <f t="shared" si="8"/>
        <v>1.0022988505747126</v>
      </c>
      <c r="I95" s="56">
        <f t="shared" si="8"/>
        <v>0.8461538461538461</v>
      </c>
      <c r="J95" s="57">
        <f t="shared" si="8"/>
        <v>0.982</v>
      </c>
      <c r="K95" s="154"/>
      <c r="L95" s="155"/>
    </row>
    <row r="96" spans="1:12" ht="12" customHeight="1">
      <c r="A96" s="11" t="s">
        <v>12</v>
      </c>
      <c r="B96" s="52">
        <v>350</v>
      </c>
      <c r="C96" s="53">
        <v>150</v>
      </c>
      <c r="D96" s="48">
        <f>B96+C96</f>
        <v>500</v>
      </c>
      <c r="E96" s="52">
        <v>609</v>
      </c>
      <c r="F96" s="53">
        <v>135</v>
      </c>
      <c r="G96" s="48">
        <f>E96+F96</f>
        <v>744</v>
      </c>
      <c r="H96" s="58">
        <f>E96/B96</f>
        <v>1.74</v>
      </c>
      <c r="I96" s="56">
        <f>F96/C96</f>
        <v>0.9</v>
      </c>
      <c r="J96" s="57">
        <f>G96/D96</f>
        <v>1.488</v>
      </c>
      <c r="K96" s="154"/>
      <c r="L96" s="155"/>
    </row>
    <row r="97" spans="1:12" ht="12" customHeight="1">
      <c r="A97" s="11" t="s">
        <v>179</v>
      </c>
      <c r="B97" s="52">
        <v>200</v>
      </c>
      <c r="C97" s="53">
        <v>60</v>
      </c>
      <c r="D97" s="48">
        <f t="shared" si="6"/>
        <v>260</v>
      </c>
      <c r="E97" s="52">
        <v>235</v>
      </c>
      <c r="F97" s="53">
        <v>57</v>
      </c>
      <c r="G97" s="48">
        <f t="shared" si="9"/>
        <v>292</v>
      </c>
      <c r="H97" s="58">
        <f t="shared" si="8"/>
        <v>1.175</v>
      </c>
      <c r="I97" s="56">
        <f t="shared" si="8"/>
        <v>0.95</v>
      </c>
      <c r="J97" s="57">
        <f t="shared" si="8"/>
        <v>1.123076923076923</v>
      </c>
      <c r="K97" s="154"/>
      <c r="L97" s="155"/>
    </row>
    <row r="98" spans="1:12" ht="12" customHeight="1">
      <c r="A98" s="26" t="s">
        <v>65</v>
      </c>
      <c r="B98" s="27">
        <f>SUM(B99:B103)</f>
        <v>2837</v>
      </c>
      <c r="C98" s="28">
        <f>SUM(C99:C103)</f>
        <v>470</v>
      </c>
      <c r="D98" s="40">
        <f t="shared" si="6"/>
        <v>3307</v>
      </c>
      <c r="E98" s="27">
        <f>SUM(E99:E103)</f>
        <v>4267</v>
      </c>
      <c r="F98" s="28">
        <f>SUM(F99:F103)</f>
        <v>763</v>
      </c>
      <c r="G98" s="40">
        <f t="shared" si="9"/>
        <v>5030</v>
      </c>
      <c r="H98" s="30">
        <f t="shared" si="8"/>
        <v>1.5040535777229467</v>
      </c>
      <c r="I98" s="34">
        <f t="shared" si="8"/>
        <v>1.623404255319149</v>
      </c>
      <c r="J98" s="35">
        <f t="shared" si="8"/>
        <v>1.5210160266102208</v>
      </c>
      <c r="K98" s="160"/>
      <c r="L98" s="160"/>
    </row>
    <row r="99" spans="1:13" ht="12" customHeight="1">
      <c r="A99" s="11" t="s">
        <v>16</v>
      </c>
      <c r="B99" s="52">
        <v>450</v>
      </c>
      <c r="C99" s="53">
        <v>170</v>
      </c>
      <c r="D99" s="48">
        <f t="shared" si="6"/>
        <v>620</v>
      </c>
      <c r="E99" s="52">
        <v>830</v>
      </c>
      <c r="F99" s="53">
        <v>389</v>
      </c>
      <c r="G99" s="48">
        <f t="shared" si="9"/>
        <v>1219</v>
      </c>
      <c r="H99" s="58">
        <f t="shared" si="8"/>
        <v>1.8444444444444446</v>
      </c>
      <c r="I99" s="56">
        <f t="shared" si="8"/>
        <v>2.288235294117647</v>
      </c>
      <c r="J99" s="57">
        <f t="shared" si="8"/>
        <v>1.9661290322580645</v>
      </c>
      <c r="K99" s="154"/>
      <c r="L99" s="155"/>
      <c r="M99" s="102"/>
    </row>
    <row r="100" spans="1:12" ht="12" customHeight="1">
      <c r="A100" s="11" t="s">
        <v>147</v>
      </c>
      <c r="B100" s="52">
        <v>727</v>
      </c>
      <c r="C100" s="53">
        <v>0</v>
      </c>
      <c r="D100" s="48">
        <f t="shared" si="6"/>
        <v>727</v>
      </c>
      <c r="E100" s="52">
        <v>954</v>
      </c>
      <c r="F100" s="53">
        <v>0</v>
      </c>
      <c r="G100" s="48">
        <f t="shared" si="9"/>
        <v>954</v>
      </c>
      <c r="H100" s="58">
        <f t="shared" si="8"/>
        <v>1.312242090784044</v>
      </c>
      <c r="I100" s="56" t="s">
        <v>101</v>
      </c>
      <c r="J100" s="57">
        <f t="shared" si="8"/>
        <v>1.312242090784044</v>
      </c>
      <c r="K100" s="158">
        <v>45519</v>
      </c>
      <c r="L100" s="159"/>
    </row>
    <row r="101" spans="1:12" ht="12" customHeight="1">
      <c r="A101" s="14" t="s">
        <v>11</v>
      </c>
      <c r="B101" s="52">
        <v>1300</v>
      </c>
      <c r="C101" s="53">
        <v>200</v>
      </c>
      <c r="D101" s="48">
        <f t="shared" si="6"/>
        <v>1500</v>
      </c>
      <c r="E101" s="52">
        <v>1361</v>
      </c>
      <c r="F101" s="53">
        <v>166</v>
      </c>
      <c r="G101" s="48">
        <f t="shared" si="9"/>
        <v>1527</v>
      </c>
      <c r="H101" s="58">
        <f t="shared" si="8"/>
        <v>1.0469230769230768</v>
      </c>
      <c r="I101" s="56">
        <f t="shared" si="8"/>
        <v>0.83</v>
      </c>
      <c r="J101" s="57">
        <f t="shared" si="8"/>
        <v>1.018</v>
      </c>
      <c r="K101" s="158">
        <v>45519</v>
      </c>
      <c r="L101" s="159"/>
    </row>
    <row r="102" spans="1:12" ht="12" customHeight="1">
      <c r="A102" s="11" t="s">
        <v>66</v>
      </c>
      <c r="B102" s="52">
        <v>205</v>
      </c>
      <c r="C102" s="53">
        <v>100</v>
      </c>
      <c r="D102" s="48">
        <f t="shared" si="6"/>
        <v>305</v>
      </c>
      <c r="E102" s="52">
        <v>908</v>
      </c>
      <c r="F102" s="53">
        <v>208</v>
      </c>
      <c r="G102" s="48">
        <f t="shared" si="9"/>
        <v>1116</v>
      </c>
      <c r="H102" s="58">
        <f t="shared" si="8"/>
        <v>4.429268292682927</v>
      </c>
      <c r="I102" s="56">
        <f t="shared" si="8"/>
        <v>2.08</v>
      </c>
      <c r="J102" s="57">
        <f t="shared" si="8"/>
        <v>3.6590163934426227</v>
      </c>
      <c r="K102" s="154"/>
      <c r="L102" s="155"/>
    </row>
    <row r="103" spans="1:12" ht="12" customHeight="1">
      <c r="A103" s="11" t="s">
        <v>67</v>
      </c>
      <c r="B103" s="52">
        <v>155</v>
      </c>
      <c r="C103" s="53">
        <v>0</v>
      </c>
      <c r="D103" s="48">
        <f t="shared" si="6"/>
        <v>155</v>
      </c>
      <c r="E103" s="52">
        <v>214</v>
      </c>
      <c r="F103" s="53">
        <v>0</v>
      </c>
      <c r="G103" s="48">
        <f t="shared" si="9"/>
        <v>214</v>
      </c>
      <c r="H103" s="58">
        <f t="shared" si="8"/>
        <v>1.3806451612903226</v>
      </c>
      <c r="I103" s="56" t="s">
        <v>101</v>
      </c>
      <c r="J103" s="57">
        <f t="shared" si="8"/>
        <v>1.3806451612903226</v>
      </c>
      <c r="K103" s="158">
        <v>45519</v>
      </c>
      <c r="L103" s="159"/>
    </row>
    <row r="104" spans="1:12" ht="12" customHeight="1">
      <c r="A104" s="26" t="s">
        <v>68</v>
      </c>
      <c r="B104" s="27">
        <f>SUM(B105:B113)</f>
        <v>2590</v>
      </c>
      <c r="C104" s="28">
        <f>SUM(C105:C113)</f>
        <v>560</v>
      </c>
      <c r="D104" s="40">
        <f t="shared" si="6"/>
        <v>3150</v>
      </c>
      <c r="E104" s="27">
        <f>SUM(E105:E113)</f>
        <v>4476</v>
      </c>
      <c r="F104" s="28">
        <f>SUM(F105:F113)</f>
        <v>641</v>
      </c>
      <c r="G104" s="40">
        <f t="shared" si="9"/>
        <v>5117</v>
      </c>
      <c r="H104" s="30">
        <f t="shared" si="8"/>
        <v>1.728185328185328</v>
      </c>
      <c r="I104" s="34">
        <f t="shared" si="8"/>
        <v>1.144642857142857</v>
      </c>
      <c r="J104" s="35">
        <f t="shared" si="8"/>
        <v>1.6244444444444444</v>
      </c>
      <c r="K104" s="160"/>
      <c r="L104" s="160"/>
    </row>
    <row r="105" spans="1:12" ht="12" customHeight="1">
      <c r="A105" s="11" t="s">
        <v>133</v>
      </c>
      <c r="B105" s="52">
        <v>60</v>
      </c>
      <c r="C105" s="53">
        <v>0</v>
      </c>
      <c r="D105" s="48">
        <f>B105+C105</f>
        <v>60</v>
      </c>
      <c r="E105" s="52">
        <v>22</v>
      </c>
      <c r="F105" s="53">
        <v>0</v>
      </c>
      <c r="G105" s="48">
        <f>E105+F105</f>
        <v>22</v>
      </c>
      <c r="H105" s="58">
        <f>E105/B105</f>
        <v>0.36666666666666664</v>
      </c>
      <c r="I105" s="56" t="s">
        <v>101</v>
      </c>
      <c r="J105" s="57">
        <f>G105/D105</f>
        <v>0.36666666666666664</v>
      </c>
      <c r="K105" s="158">
        <v>45519</v>
      </c>
      <c r="L105" s="159"/>
    </row>
    <row r="106" spans="1:12" ht="12" customHeight="1">
      <c r="A106" s="11" t="s">
        <v>69</v>
      </c>
      <c r="B106" s="52">
        <v>100</v>
      </c>
      <c r="C106" s="53">
        <v>100</v>
      </c>
      <c r="D106" s="48">
        <f t="shared" si="6"/>
        <v>200</v>
      </c>
      <c r="E106" s="52">
        <v>43</v>
      </c>
      <c r="F106" s="53">
        <v>30</v>
      </c>
      <c r="G106" s="48">
        <f t="shared" si="9"/>
        <v>73</v>
      </c>
      <c r="H106" s="58">
        <f t="shared" si="8"/>
        <v>0.43</v>
      </c>
      <c r="I106" s="56">
        <f t="shared" si="8"/>
        <v>0.3</v>
      </c>
      <c r="J106" s="57">
        <f t="shared" si="8"/>
        <v>0.365</v>
      </c>
      <c r="K106" s="158">
        <v>45529</v>
      </c>
      <c r="L106" s="159"/>
    </row>
    <row r="107" spans="1:12" ht="12" customHeight="1">
      <c r="A107" s="11" t="s">
        <v>11</v>
      </c>
      <c r="B107" s="52">
        <v>415</v>
      </c>
      <c r="C107" s="53">
        <v>0</v>
      </c>
      <c r="D107" s="48">
        <f t="shared" si="6"/>
        <v>415</v>
      </c>
      <c r="E107" s="52">
        <v>1514</v>
      </c>
      <c r="F107" s="53">
        <v>0</v>
      </c>
      <c r="G107" s="48">
        <f t="shared" si="9"/>
        <v>1514</v>
      </c>
      <c r="H107" s="58">
        <f t="shared" si="8"/>
        <v>3.648192771084337</v>
      </c>
      <c r="I107" s="56" t="s">
        <v>101</v>
      </c>
      <c r="J107" s="57">
        <f t="shared" si="8"/>
        <v>3.648192771084337</v>
      </c>
      <c r="K107" s="158">
        <v>45519</v>
      </c>
      <c r="L107" s="159"/>
    </row>
    <row r="108" spans="1:12" ht="12" customHeight="1">
      <c r="A108" s="11" t="s">
        <v>16</v>
      </c>
      <c r="B108" s="52">
        <v>230</v>
      </c>
      <c r="C108" s="53">
        <v>110</v>
      </c>
      <c r="D108" s="48">
        <f t="shared" si="6"/>
        <v>340</v>
      </c>
      <c r="E108" s="52">
        <v>436</v>
      </c>
      <c r="F108" s="53">
        <v>290</v>
      </c>
      <c r="G108" s="48">
        <f t="shared" si="9"/>
        <v>726</v>
      </c>
      <c r="H108" s="58">
        <f t="shared" si="8"/>
        <v>1.8956521739130434</v>
      </c>
      <c r="I108" s="56">
        <f t="shared" si="8"/>
        <v>2.6363636363636362</v>
      </c>
      <c r="J108" s="57">
        <f t="shared" si="8"/>
        <v>2.135294117647059</v>
      </c>
      <c r="K108" s="154"/>
      <c r="L108" s="155"/>
    </row>
    <row r="109" spans="1:12" ht="12" customHeight="1">
      <c r="A109" s="11" t="s">
        <v>70</v>
      </c>
      <c r="B109" s="52">
        <v>65</v>
      </c>
      <c r="C109" s="53">
        <v>30</v>
      </c>
      <c r="D109" s="48">
        <f t="shared" si="6"/>
        <v>95</v>
      </c>
      <c r="E109" s="52">
        <v>53</v>
      </c>
      <c r="F109" s="53">
        <v>15</v>
      </c>
      <c r="G109" s="48">
        <f t="shared" si="9"/>
        <v>68</v>
      </c>
      <c r="H109" s="58">
        <f t="shared" si="8"/>
        <v>0.8153846153846154</v>
      </c>
      <c r="I109" s="56">
        <f t="shared" si="8"/>
        <v>0.5</v>
      </c>
      <c r="J109" s="57">
        <f t="shared" si="8"/>
        <v>0.7157894736842105</v>
      </c>
      <c r="K109" s="158">
        <v>45519</v>
      </c>
      <c r="L109" s="159"/>
    </row>
    <row r="110" spans="1:12" ht="12" customHeight="1">
      <c r="A110" s="11" t="s">
        <v>71</v>
      </c>
      <c r="B110" s="52">
        <v>600</v>
      </c>
      <c r="C110" s="53">
        <v>0</v>
      </c>
      <c r="D110" s="48">
        <f t="shared" si="6"/>
        <v>600</v>
      </c>
      <c r="E110" s="52">
        <v>194</v>
      </c>
      <c r="F110" s="53">
        <v>0</v>
      </c>
      <c r="G110" s="48">
        <f t="shared" si="9"/>
        <v>194</v>
      </c>
      <c r="H110" s="58">
        <f t="shared" si="8"/>
        <v>0.3233333333333333</v>
      </c>
      <c r="I110" s="56" t="s">
        <v>101</v>
      </c>
      <c r="J110" s="57">
        <f t="shared" si="8"/>
        <v>0.3233333333333333</v>
      </c>
      <c r="K110" s="158">
        <v>45519</v>
      </c>
      <c r="L110" s="159"/>
    </row>
    <row r="111" spans="1:12" ht="12" customHeight="1">
      <c r="A111" s="11" t="s">
        <v>107</v>
      </c>
      <c r="B111" s="52">
        <v>540</v>
      </c>
      <c r="C111" s="53">
        <v>160</v>
      </c>
      <c r="D111" s="48">
        <f t="shared" si="6"/>
        <v>700</v>
      </c>
      <c r="E111" s="52">
        <v>1003</v>
      </c>
      <c r="F111" s="53">
        <v>136</v>
      </c>
      <c r="G111" s="48">
        <f t="shared" si="9"/>
        <v>1139</v>
      </c>
      <c r="H111" s="58">
        <f t="shared" si="8"/>
        <v>1.8574074074074074</v>
      </c>
      <c r="I111" s="56">
        <f t="shared" si="8"/>
        <v>0.85</v>
      </c>
      <c r="J111" s="57">
        <f t="shared" si="8"/>
        <v>1.6271428571428572</v>
      </c>
      <c r="K111" s="155"/>
      <c r="L111" s="155"/>
    </row>
    <row r="112" spans="1:13" ht="12" customHeight="1">
      <c r="A112" s="11" t="s">
        <v>148</v>
      </c>
      <c r="B112" s="52">
        <v>380</v>
      </c>
      <c r="C112" s="53">
        <v>120</v>
      </c>
      <c r="D112" s="48">
        <f t="shared" si="6"/>
        <v>500</v>
      </c>
      <c r="E112" s="52">
        <v>955</v>
      </c>
      <c r="F112" s="53">
        <v>150</v>
      </c>
      <c r="G112" s="48">
        <f t="shared" si="9"/>
        <v>1105</v>
      </c>
      <c r="H112" s="58">
        <f t="shared" si="8"/>
        <v>2.513157894736842</v>
      </c>
      <c r="I112" s="56">
        <f t="shared" si="8"/>
        <v>1.25</v>
      </c>
      <c r="J112" s="57">
        <f t="shared" si="8"/>
        <v>2.21</v>
      </c>
      <c r="K112" s="158" t="s">
        <v>169</v>
      </c>
      <c r="L112" s="159"/>
      <c r="M112" s="102"/>
    </row>
    <row r="113" spans="1:12" ht="12" customHeight="1">
      <c r="A113" s="69" t="s">
        <v>73</v>
      </c>
      <c r="B113" s="61">
        <v>200</v>
      </c>
      <c r="C113" s="62">
        <v>40</v>
      </c>
      <c r="D113" s="63">
        <f t="shared" si="6"/>
        <v>240</v>
      </c>
      <c r="E113" s="95">
        <v>256</v>
      </c>
      <c r="F113" s="96">
        <v>20</v>
      </c>
      <c r="G113" s="97">
        <f t="shared" si="9"/>
        <v>276</v>
      </c>
      <c r="H113" s="98">
        <f t="shared" si="8"/>
        <v>1.28</v>
      </c>
      <c r="I113" s="99">
        <f t="shared" si="8"/>
        <v>0.5</v>
      </c>
      <c r="J113" s="100">
        <f t="shared" si="8"/>
        <v>1.15</v>
      </c>
      <c r="K113" s="158">
        <v>45498</v>
      </c>
      <c r="L113" s="159"/>
    </row>
    <row r="114" spans="1:12" ht="12" customHeight="1">
      <c r="A114" s="26" t="s">
        <v>74</v>
      </c>
      <c r="B114" s="27">
        <f>SUM(B115:B117)</f>
        <v>134</v>
      </c>
      <c r="C114" s="28">
        <f>SUM(C115:C117)</f>
        <v>0</v>
      </c>
      <c r="D114" s="40">
        <f t="shared" si="6"/>
        <v>134</v>
      </c>
      <c r="E114" s="27">
        <f>SUM(E115:E117)</f>
        <v>291</v>
      </c>
      <c r="F114" s="28">
        <f>SUM(F115:F117)</f>
        <v>0</v>
      </c>
      <c r="G114" s="40">
        <f t="shared" si="9"/>
        <v>291</v>
      </c>
      <c r="H114" s="30">
        <f t="shared" si="8"/>
        <v>2.171641791044776</v>
      </c>
      <c r="I114" s="34" t="s">
        <v>101</v>
      </c>
      <c r="J114" s="35">
        <f t="shared" si="8"/>
        <v>2.171641791044776</v>
      </c>
      <c r="K114" s="160"/>
      <c r="L114" s="160"/>
    </row>
    <row r="115" spans="1:12" ht="12" customHeight="1">
      <c r="A115" s="14" t="s">
        <v>75</v>
      </c>
      <c r="B115" s="52">
        <v>53</v>
      </c>
      <c r="C115" s="53">
        <v>0</v>
      </c>
      <c r="D115" s="48">
        <f t="shared" si="6"/>
        <v>53</v>
      </c>
      <c r="E115" s="52">
        <v>77</v>
      </c>
      <c r="F115" s="53">
        <v>0</v>
      </c>
      <c r="G115" s="48">
        <f t="shared" si="9"/>
        <v>77</v>
      </c>
      <c r="H115" s="58">
        <f t="shared" si="8"/>
        <v>1.4528301886792452</v>
      </c>
      <c r="I115" s="56" t="s">
        <v>101</v>
      </c>
      <c r="J115" s="57">
        <f t="shared" si="8"/>
        <v>1.4528301886792452</v>
      </c>
      <c r="K115" s="155"/>
      <c r="L115" s="155"/>
    </row>
    <row r="116" spans="1:12" ht="12" customHeight="1">
      <c r="A116" s="14" t="s">
        <v>76</v>
      </c>
      <c r="B116" s="52">
        <v>46</v>
      </c>
      <c r="C116" s="53">
        <v>0</v>
      </c>
      <c r="D116" s="48">
        <f t="shared" si="6"/>
        <v>46</v>
      </c>
      <c r="E116" s="52">
        <v>99</v>
      </c>
      <c r="F116" s="53">
        <v>0</v>
      </c>
      <c r="G116" s="48">
        <f t="shared" si="9"/>
        <v>99</v>
      </c>
      <c r="H116" s="58">
        <f t="shared" si="8"/>
        <v>2.152173913043478</v>
      </c>
      <c r="I116" s="56" t="s">
        <v>101</v>
      </c>
      <c r="J116" s="57">
        <f t="shared" si="8"/>
        <v>2.152173913043478</v>
      </c>
      <c r="K116" s="155"/>
      <c r="L116" s="155"/>
    </row>
    <row r="117" spans="1:12" ht="12" customHeight="1">
      <c r="A117" s="69" t="s">
        <v>77</v>
      </c>
      <c r="B117" s="61">
        <v>35</v>
      </c>
      <c r="C117" s="62">
        <v>0</v>
      </c>
      <c r="D117" s="63">
        <f t="shared" si="6"/>
        <v>35</v>
      </c>
      <c r="E117" s="61">
        <v>115</v>
      </c>
      <c r="F117" s="62">
        <v>0</v>
      </c>
      <c r="G117" s="63">
        <f t="shared" si="9"/>
        <v>115</v>
      </c>
      <c r="H117" s="70">
        <f t="shared" si="8"/>
        <v>3.2857142857142856</v>
      </c>
      <c r="I117" s="64" t="s">
        <v>101</v>
      </c>
      <c r="J117" s="71">
        <f t="shared" si="8"/>
        <v>3.2857142857142856</v>
      </c>
      <c r="K117" s="154"/>
      <c r="L117" s="155"/>
    </row>
    <row r="118" spans="1:12" ht="12" customHeight="1">
      <c r="A118" s="26" t="s">
        <v>78</v>
      </c>
      <c r="B118" s="27">
        <f>SUM(B119:B123)</f>
        <v>660</v>
      </c>
      <c r="C118" s="28">
        <f>SUM(C119:C123)</f>
        <v>135</v>
      </c>
      <c r="D118" s="40">
        <f t="shared" si="6"/>
        <v>795</v>
      </c>
      <c r="E118" s="27">
        <f>SUM(E119:E123)</f>
        <v>898</v>
      </c>
      <c r="F118" s="28">
        <f>SUM(F119:F123)</f>
        <v>202</v>
      </c>
      <c r="G118" s="40">
        <f t="shared" si="9"/>
        <v>1100</v>
      </c>
      <c r="H118" s="30">
        <f t="shared" si="8"/>
        <v>1.3606060606060606</v>
      </c>
      <c r="I118" s="34">
        <f t="shared" si="8"/>
        <v>1.4962962962962962</v>
      </c>
      <c r="J118" s="35">
        <f t="shared" si="8"/>
        <v>1.3836477987421383</v>
      </c>
      <c r="K118" s="160"/>
      <c r="L118" s="160"/>
    </row>
    <row r="119" spans="1:12" ht="12" customHeight="1">
      <c r="A119" s="11" t="s">
        <v>40</v>
      </c>
      <c r="B119" s="52">
        <v>25</v>
      </c>
      <c r="C119" s="53">
        <v>5</v>
      </c>
      <c r="D119" s="48">
        <f aca="true" t="shared" si="10" ref="D119:D139">B119+C119</f>
        <v>30</v>
      </c>
      <c r="E119" s="52">
        <v>42</v>
      </c>
      <c r="F119" s="53">
        <v>14</v>
      </c>
      <c r="G119" s="48">
        <f>SUM(E119:F119)</f>
        <v>56</v>
      </c>
      <c r="H119" s="58">
        <f t="shared" si="8"/>
        <v>1.68</v>
      </c>
      <c r="I119" s="56">
        <f t="shared" si="8"/>
        <v>2.8</v>
      </c>
      <c r="J119" s="57">
        <f t="shared" si="8"/>
        <v>1.8666666666666667</v>
      </c>
      <c r="K119" s="158">
        <v>45471</v>
      </c>
      <c r="L119" s="159"/>
    </row>
    <row r="120" spans="1:12" ht="12" customHeight="1">
      <c r="A120" s="33" t="s">
        <v>129</v>
      </c>
      <c r="B120" s="54">
        <v>60</v>
      </c>
      <c r="C120" s="55">
        <v>0</v>
      </c>
      <c r="D120" s="48">
        <f t="shared" si="10"/>
        <v>60</v>
      </c>
      <c r="E120" s="52">
        <v>47</v>
      </c>
      <c r="F120" s="53">
        <v>0</v>
      </c>
      <c r="G120" s="48">
        <f>SUM(E120:F120)</f>
        <v>47</v>
      </c>
      <c r="H120" s="58">
        <f t="shared" si="8"/>
        <v>0.7833333333333333</v>
      </c>
      <c r="I120" s="56" t="s">
        <v>101</v>
      </c>
      <c r="J120" s="57">
        <f t="shared" si="8"/>
        <v>0.7833333333333333</v>
      </c>
      <c r="K120" s="182" t="s">
        <v>175</v>
      </c>
      <c r="L120" s="183"/>
    </row>
    <row r="121" spans="1:13" ht="12" customHeight="1">
      <c r="A121" s="14" t="s">
        <v>79</v>
      </c>
      <c r="B121" s="52">
        <v>280</v>
      </c>
      <c r="C121" s="53">
        <v>80</v>
      </c>
      <c r="D121" s="48">
        <f t="shared" si="10"/>
        <v>360</v>
      </c>
      <c r="E121" s="52">
        <v>383</v>
      </c>
      <c r="F121" s="53">
        <v>87</v>
      </c>
      <c r="G121" s="48">
        <f>E121+F121</f>
        <v>470</v>
      </c>
      <c r="H121" s="58">
        <f aca="true" t="shared" si="11" ref="H121:J135">E121/B121</f>
        <v>1.3678571428571429</v>
      </c>
      <c r="I121" s="56">
        <f t="shared" si="11"/>
        <v>1.0875</v>
      </c>
      <c r="J121" s="57">
        <f t="shared" si="11"/>
        <v>1.3055555555555556</v>
      </c>
      <c r="K121" s="156">
        <v>45473</v>
      </c>
      <c r="L121" s="172"/>
      <c r="M121" s="76"/>
    </row>
    <row r="122" spans="1:12" s="3" customFormat="1" ht="12" customHeight="1">
      <c r="A122" s="14" t="s">
        <v>80</v>
      </c>
      <c r="B122" s="52">
        <v>115</v>
      </c>
      <c r="C122" s="53">
        <v>0</v>
      </c>
      <c r="D122" s="48">
        <f t="shared" si="10"/>
        <v>115</v>
      </c>
      <c r="E122" s="52">
        <v>83</v>
      </c>
      <c r="F122" s="53">
        <v>0</v>
      </c>
      <c r="G122" s="48">
        <f>E122+F122</f>
        <v>83</v>
      </c>
      <c r="H122" s="58">
        <f t="shared" si="11"/>
        <v>0.7217391304347827</v>
      </c>
      <c r="I122" s="56" t="s">
        <v>101</v>
      </c>
      <c r="J122" s="57">
        <f t="shared" si="11"/>
        <v>0.7217391304347827</v>
      </c>
      <c r="K122" s="158">
        <v>45550</v>
      </c>
      <c r="L122" s="159"/>
    </row>
    <row r="123" spans="1:12" ht="12" customHeight="1">
      <c r="A123" s="16" t="s">
        <v>72</v>
      </c>
      <c r="B123" s="61">
        <v>180</v>
      </c>
      <c r="C123" s="62">
        <v>50</v>
      </c>
      <c r="D123" s="63">
        <f t="shared" si="10"/>
        <v>230</v>
      </c>
      <c r="E123" s="61">
        <v>343</v>
      </c>
      <c r="F123" s="62">
        <v>101</v>
      </c>
      <c r="G123" s="63">
        <f>E123+F123</f>
        <v>444</v>
      </c>
      <c r="H123" s="70">
        <f t="shared" si="11"/>
        <v>1.9055555555555554</v>
      </c>
      <c r="I123" s="64">
        <f t="shared" si="11"/>
        <v>2.02</v>
      </c>
      <c r="J123" s="71">
        <f t="shared" si="11"/>
        <v>1.9304347826086956</v>
      </c>
      <c r="K123" s="163"/>
      <c r="L123" s="164"/>
    </row>
    <row r="124" spans="1:12" ht="12" customHeight="1">
      <c r="A124" s="26" t="s">
        <v>81</v>
      </c>
      <c r="B124" s="27">
        <f>SUM(B125:B130)</f>
        <v>1680</v>
      </c>
      <c r="C124" s="28">
        <f>SUM(C125:C130)</f>
        <v>1105</v>
      </c>
      <c r="D124" s="40">
        <f t="shared" si="10"/>
        <v>2785</v>
      </c>
      <c r="E124" s="27">
        <f>SUM(E125:E130)</f>
        <v>2539</v>
      </c>
      <c r="F124" s="28">
        <f>SUM(F125:F130)</f>
        <v>769</v>
      </c>
      <c r="G124" s="40">
        <f>E124+F124</f>
        <v>3308</v>
      </c>
      <c r="H124" s="30">
        <f t="shared" si="11"/>
        <v>1.5113095238095238</v>
      </c>
      <c r="I124" s="34">
        <f t="shared" si="11"/>
        <v>0.6959276018099547</v>
      </c>
      <c r="J124" s="35">
        <f t="shared" si="11"/>
        <v>1.1877917414721724</v>
      </c>
      <c r="K124" s="160"/>
      <c r="L124" s="160"/>
    </row>
    <row r="125" spans="1:12" ht="12" customHeight="1">
      <c r="A125" s="14" t="s">
        <v>136</v>
      </c>
      <c r="B125" s="52">
        <v>100</v>
      </c>
      <c r="C125" s="53">
        <v>50</v>
      </c>
      <c r="D125" s="48">
        <f t="shared" si="10"/>
        <v>150</v>
      </c>
      <c r="E125" s="52">
        <v>270</v>
      </c>
      <c r="F125" s="53">
        <v>35</v>
      </c>
      <c r="G125" s="48">
        <f>SUM(E125:F125)</f>
        <v>305</v>
      </c>
      <c r="H125" s="58">
        <f t="shared" si="11"/>
        <v>2.7</v>
      </c>
      <c r="I125" s="56">
        <f t="shared" si="11"/>
        <v>0.7</v>
      </c>
      <c r="J125" s="57">
        <f t="shared" si="11"/>
        <v>2.033333333333333</v>
      </c>
      <c r="K125" s="158" t="s">
        <v>184</v>
      </c>
      <c r="L125" s="159"/>
    </row>
    <row r="126" spans="1:12" ht="12" customHeight="1">
      <c r="A126" s="11" t="s">
        <v>82</v>
      </c>
      <c r="B126" s="52">
        <v>350</v>
      </c>
      <c r="C126" s="53">
        <v>150</v>
      </c>
      <c r="D126" s="48">
        <f>B126+C126</f>
        <v>500</v>
      </c>
      <c r="E126" s="52">
        <v>756</v>
      </c>
      <c r="F126" s="53">
        <v>107</v>
      </c>
      <c r="G126" s="48">
        <f>SUM(E126:F126)</f>
        <v>863</v>
      </c>
      <c r="H126" s="58">
        <f>E126/B126</f>
        <v>2.16</v>
      </c>
      <c r="I126" s="56">
        <f>F126/C126</f>
        <v>0.7133333333333334</v>
      </c>
      <c r="J126" s="57">
        <f>G126/D126</f>
        <v>1.726</v>
      </c>
      <c r="K126" s="158">
        <v>45524</v>
      </c>
      <c r="L126" s="159"/>
    </row>
    <row r="127" spans="1:12" ht="12" customHeight="1">
      <c r="A127" s="11" t="s">
        <v>57</v>
      </c>
      <c r="B127" s="52">
        <v>300</v>
      </c>
      <c r="C127" s="53">
        <v>50</v>
      </c>
      <c r="D127" s="48">
        <f t="shared" si="10"/>
        <v>350</v>
      </c>
      <c r="E127" s="52">
        <v>215</v>
      </c>
      <c r="F127" s="53">
        <v>51</v>
      </c>
      <c r="G127" s="48">
        <f aca="true" t="shared" si="12" ref="G127:G135">E127+F127</f>
        <v>266</v>
      </c>
      <c r="H127" s="58">
        <f t="shared" si="11"/>
        <v>0.7166666666666667</v>
      </c>
      <c r="I127" s="56">
        <f t="shared" si="11"/>
        <v>1.02</v>
      </c>
      <c r="J127" s="57">
        <f t="shared" si="11"/>
        <v>0.76</v>
      </c>
      <c r="K127" s="158">
        <v>45524</v>
      </c>
      <c r="L127" s="159"/>
    </row>
    <row r="128" spans="1:12" ht="12" customHeight="1">
      <c r="A128" s="119" t="s">
        <v>11</v>
      </c>
      <c r="B128" s="113">
        <v>620</v>
      </c>
      <c r="C128" s="114">
        <v>545</v>
      </c>
      <c r="D128" s="115">
        <f t="shared" si="10"/>
        <v>1165</v>
      </c>
      <c r="E128" s="52">
        <v>730</v>
      </c>
      <c r="F128" s="53">
        <v>366</v>
      </c>
      <c r="G128" s="48">
        <f t="shared" si="12"/>
        <v>1096</v>
      </c>
      <c r="H128" s="58">
        <f t="shared" si="11"/>
        <v>1.1774193548387097</v>
      </c>
      <c r="I128" s="56">
        <f t="shared" si="11"/>
        <v>0.671559633027523</v>
      </c>
      <c r="J128" s="57">
        <f t="shared" si="11"/>
        <v>0.9407725321888412</v>
      </c>
      <c r="K128" s="158">
        <v>45524</v>
      </c>
      <c r="L128" s="159"/>
    </row>
    <row r="129" spans="1:12" ht="12" customHeight="1">
      <c r="A129" s="14" t="s">
        <v>114</v>
      </c>
      <c r="B129" s="52">
        <v>180</v>
      </c>
      <c r="C129" s="53">
        <v>180</v>
      </c>
      <c r="D129" s="48">
        <f t="shared" si="10"/>
        <v>360</v>
      </c>
      <c r="E129" s="52">
        <v>197</v>
      </c>
      <c r="F129" s="53">
        <v>48</v>
      </c>
      <c r="G129" s="48">
        <f t="shared" si="12"/>
        <v>245</v>
      </c>
      <c r="H129" s="58">
        <f t="shared" si="11"/>
        <v>1.0944444444444446</v>
      </c>
      <c r="I129" s="56">
        <f t="shared" si="11"/>
        <v>0.26666666666666666</v>
      </c>
      <c r="J129" s="57">
        <f t="shared" si="11"/>
        <v>0.6805555555555556</v>
      </c>
      <c r="K129" s="158">
        <v>45524</v>
      </c>
      <c r="L129" s="159"/>
    </row>
    <row r="130" spans="1:12" ht="12" customHeight="1">
      <c r="A130" s="69" t="s">
        <v>144</v>
      </c>
      <c r="B130" s="61">
        <v>130</v>
      </c>
      <c r="C130" s="62">
        <v>130</v>
      </c>
      <c r="D130" s="63">
        <f>B130+C130</f>
        <v>260</v>
      </c>
      <c r="E130" s="52">
        <v>371</v>
      </c>
      <c r="F130" s="53">
        <v>162</v>
      </c>
      <c r="G130" s="48">
        <f>E130+F130</f>
        <v>533</v>
      </c>
      <c r="H130" s="58">
        <f>E130/B130</f>
        <v>2.853846153846154</v>
      </c>
      <c r="I130" s="56">
        <f>F130/C130</f>
        <v>1.2461538461538462</v>
      </c>
      <c r="J130" s="57">
        <f>G130/D130</f>
        <v>2.05</v>
      </c>
      <c r="K130" s="154"/>
      <c r="L130" s="155"/>
    </row>
    <row r="131" spans="1:12" ht="12" customHeight="1">
      <c r="A131" s="26" t="s">
        <v>83</v>
      </c>
      <c r="B131" s="27">
        <f>SUM(B132:B135)</f>
        <v>957</v>
      </c>
      <c r="C131" s="28">
        <f>SUM(C132:C135)</f>
        <v>215</v>
      </c>
      <c r="D131" s="40">
        <f t="shared" si="10"/>
        <v>1172</v>
      </c>
      <c r="E131" s="27">
        <f>SUM(E132:E135)</f>
        <v>1315</v>
      </c>
      <c r="F131" s="28">
        <f>SUM(F132:F135)</f>
        <v>501</v>
      </c>
      <c r="G131" s="40">
        <f t="shared" si="12"/>
        <v>1816</v>
      </c>
      <c r="H131" s="30">
        <f t="shared" si="11"/>
        <v>1.374085684430512</v>
      </c>
      <c r="I131" s="34">
        <f t="shared" si="11"/>
        <v>2.3302325581395347</v>
      </c>
      <c r="J131" s="35">
        <f t="shared" si="11"/>
        <v>1.5494880546075085</v>
      </c>
      <c r="K131" s="160"/>
      <c r="L131" s="160"/>
    </row>
    <row r="132" spans="1:12" ht="12" customHeight="1">
      <c r="A132" s="11" t="s">
        <v>84</v>
      </c>
      <c r="B132" s="52">
        <v>270</v>
      </c>
      <c r="C132" s="53">
        <v>0</v>
      </c>
      <c r="D132" s="48">
        <f t="shared" si="10"/>
        <v>270</v>
      </c>
      <c r="E132" s="52">
        <v>296</v>
      </c>
      <c r="F132" s="53">
        <v>0</v>
      </c>
      <c r="G132" s="48">
        <f t="shared" si="12"/>
        <v>296</v>
      </c>
      <c r="H132" s="58">
        <f t="shared" si="11"/>
        <v>1.0962962962962963</v>
      </c>
      <c r="I132" s="56" t="s">
        <v>101</v>
      </c>
      <c r="J132" s="57">
        <f t="shared" si="11"/>
        <v>1.0962962962962963</v>
      </c>
      <c r="K132" s="158">
        <v>45511</v>
      </c>
      <c r="L132" s="159"/>
    </row>
    <row r="133" spans="1:12" ht="12" customHeight="1">
      <c r="A133" s="14" t="s">
        <v>16</v>
      </c>
      <c r="B133" s="52">
        <v>330</v>
      </c>
      <c r="C133" s="53">
        <v>140</v>
      </c>
      <c r="D133" s="48">
        <f t="shared" si="10"/>
        <v>470</v>
      </c>
      <c r="E133" s="52">
        <v>338</v>
      </c>
      <c r="F133" s="53">
        <v>338</v>
      </c>
      <c r="G133" s="48">
        <f t="shared" si="12"/>
        <v>676</v>
      </c>
      <c r="H133" s="58">
        <f t="shared" si="11"/>
        <v>1.0242424242424242</v>
      </c>
      <c r="I133" s="56">
        <f t="shared" si="11"/>
        <v>2.414285714285714</v>
      </c>
      <c r="J133" s="57">
        <f t="shared" si="11"/>
        <v>1.4382978723404256</v>
      </c>
      <c r="K133" s="158">
        <v>45488</v>
      </c>
      <c r="L133" s="159"/>
    </row>
    <row r="134" spans="1:12" ht="12" customHeight="1">
      <c r="A134" s="11" t="s">
        <v>120</v>
      </c>
      <c r="B134" s="52">
        <v>80</v>
      </c>
      <c r="C134" s="53">
        <v>5</v>
      </c>
      <c r="D134" s="48">
        <f t="shared" si="10"/>
        <v>85</v>
      </c>
      <c r="E134" s="52">
        <v>111</v>
      </c>
      <c r="F134" s="53">
        <v>1</v>
      </c>
      <c r="G134" s="48">
        <f t="shared" si="12"/>
        <v>112</v>
      </c>
      <c r="H134" s="58">
        <f t="shared" si="11"/>
        <v>1.3875</v>
      </c>
      <c r="I134" s="56">
        <f t="shared" si="11"/>
        <v>0.2</v>
      </c>
      <c r="J134" s="57">
        <f t="shared" si="11"/>
        <v>1.3176470588235294</v>
      </c>
      <c r="K134" s="154"/>
      <c r="L134" s="155"/>
    </row>
    <row r="135" spans="1:12" ht="12" customHeight="1">
      <c r="A135" s="33" t="s">
        <v>72</v>
      </c>
      <c r="B135" s="54">
        <v>277</v>
      </c>
      <c r="C135" s="55">
        <v>70</v>
      </c>
      <c r="D135" s="51">
        <f t="shared" si="10"/>
        <v>347</v>
      </c>
      <c r="E135" s="54">
        <v>570</v>
      </c>
      <c r="F135" s="55">
        <v>162</v>
      </c>
      <c r="G135" s="51">
        <f t="shared" si="12"/>
        <v>732</v>
      </c>
      <c r="H135" s="59">
        <f t="shared" si="11"/>
        <v>2.0577617328519855</v>
      </c>
      <c r="I135" s="56">
        <f t="shared" si="11"/>
        <v>2.3142857142857145</v>
      </c>
      <c r="J135" s="60">
        <f t="shared" si="11"/>
        <v>2.1095100864553316</v>
      </c>
      <c r="K135" s="154"/>
      <c r="L135" s="155"/>
    </row>
    <row r="136" spans="1:12" ht="12" customHeight="1">
      <c r="A136" s="26" t="s">
        <v>149</v>
      </c>
      <c r="B136" s="27">
        <f>SUM(B137:B139)</f>
        <v>840</v>
      </c>
      <c r="C136" s="28">
        <f>SUM(C137:C139)</f>
        <v>190</v>
      </c>
      <c r="D136" s="40">
        <f t="shared" si="10"/>
        <v>1030</v>
      </c>
      <c r="E136" s="101"/>
      <c r="F136" s="87"/>
      <c r="G136" s="88"/>
      <c r="H136" s="86"/>
      <c r="I136" s="103"/>
      <c r="J136" s="104"/>
      <c r="K136" s="181"/>
      <c r="L136" s="181"/>
    </row>
    <row r="137" spans="1:12" ht="12" customHeight="1">
      <c r="A137" s="11" t="s">
        <v>141</v>
      </c>
      <c r="B137" s="52">
        <v>400</v>
      </c>
      <c r="C137" s="53">
        <v>100</v>
      </c>
      <c r="D137" s="48">
        <f t="shared" si="10"/>
        <v>500</v>
      </c>
      <c r="E137" s="85"/>
      <c r="F137" s="83"/>
      <c r="G137" s="84"/>
      <c r="H137" s="80"/>
      <c r="I137" s="81"/>
      <c r="J137" s="82"/>
      <c r="K137" s="173" t="s">
        <v>170</v>
      </c>
      <c r="L137" s="174"/>
    </row>
    <row r="138" spans="1:12" ht="12" customHeight="1">
      <c r="A138" s="11" t="s">
        <v>16</v>
      </c>
      <c r="B138" s="52">
        <v>380</v>
      </c>
      <c r="C138" s="53">
        <v>90</v>
      </c>
      <c r="D138" s="48">
        <f t="shared" si="10"/>
        <v>470</v>
      </c>
      <c r="E138" s="52">
        <v>171</v>
      </c>
      <c r="F138" s="53">
        <v>90</v>
      </c>
      <c r="G138" s="48">
        <f>E138+F138</f>
        <v>261</v>
      </c>
      <c r="H138" s="58">
        <f>E138/B138</f>
        <v>0.45</v>
      </c>
      <c r="I138" s="56">
        <f>F138/C138</f>
        <v>1</v>
      </c>
      <c r="J138" s="57">
        <f>G138/D138</f>
        <v>0.5553191489361702</v>
      </c>
      <c r="K138" s="158">
        <v>45473</v>
      </c>
      <c r="L138" s="159"/>
    </row>
    <row r="139" spans="1:12" ht="12" customHeight="1">
      <c r="A139" s="16" t="s">
        <v>145</v>
      </c>
      <c r="B139" s="61">
        <v>60</v>
      </c>
      <c r="C139" s="62">
        <v>0</v>
      </c>
      <c r="D139" s="63">
        <f t="shared" si="10"/>
        <v>60</v>
      </c>
      <c r="E139" s="105"/>
      <c r="F139" s="62">
        <v>0</v>
      </c>
      <c r="G139" s="106"/>
      <c r="H139" s="107"/>
      <c r="I139" s="64" t="s">
        <v>101</v>
      </c>
      <c r="J139" s="108"/>
      <c r="K139" s="173">
        <v>45473</v>
      </c>
      <c r="L139" s="174"/>
    </row>
    <row r="140" spans="1:12" ht="21.75" customHeight="1">
      <c r="A140" s="111" t="s">
        <v>85</v>
      </c>
      <c r="B140" s="152"/>
      <c r="C140" s="152"/>
      <c r="D140" s="152"/>
      <c r="E140" s="152"/>
      <c r="F140" s="152"/>
      <c r="G140" s="152"/>
      <c r="H140" s="153"/>
      <c r="I140" s="153"/>
      <c r="J140" s="153"/>
      <c r="K140" s="89"/>
      <c r="L140" s="90"/>
    </row>
    <row r="141" spans="1:12" ht="12" customHeight="1">
      <c r="A141" s="26" t="s">
        <v>150</v>
      </c>
      <c r="B141" s="27"/>
      <c r="C141" s="28"/>
      <c r="D141" s="40"/>
      <c r="E141" s="127"/>
      <c r="F141" s="128"/>
      <c r="G141" s="129"/>
      <c r="H141" s="130"/>
      <c r="I141" s="131"/>
      <c r="J141" s="132"/>
      <c r="K141" s="203">
        <v>45473</v>
      </c>
      <c r="L141" s="204"/>
    </row>
    <row r="142" spans="1:12" ht="12" customHeight="1">
      <c r="A142" s="26" t="s">
        <v>86</v>
      </c>
      <c r="B142" s="27">
        <f>SUM(B143:B144)</f>
        <v>1000</v>
      </c>
      <c r="C142" s="28">
        <f>SUM(C143:C144)</f>
        <v>900</v>
      </c>
      <c r="D142" s="40">
        <f>B142+C142</f>
        <v>1900</v>
      </c>
      <c r="E142" s="27">
        <f>SUM(E143:E144)</f>
        <v>917</v>
      </c>
      <c r="F142" s="28">
        <f>SUM(F143:F144)</f>
        <v>680</v>
      </c>
      <c r="G142" s="40">
        <f>E142+F142</f>
        <v>1597</v>
      </c>
      <c r="H142" s="30">
        <f aca="true" t="shared" si="13" ref="H142:J145">E142/B142</f>
        <v>0.917</v>
      </c>
      <c r="I142" s="34">
        <f t="shared" si="13"/>
        <v>0.7555555555555555</v>
      </c>
      <c r="J142" s="35">
        <f t="shared" si="13"/>
        <v>0.8405263157894737</v>
      </c>
      <c r="K142" s="170"/>
      <c r="L142" s="171"/>
    </row>
    <row r="143" spans="1:12" ht="12" customHeight="1">
      <c r="A143" s="11" t="s">
        <v>142</v>
      </c>
      <c r="B143" s="52">
        <v>800</v>
      </c>
      <c r="C143" s="53">
        <v>700</v>
      </c>
      <c r="D143" s="48">
        <f>SUM(B143:C143)</f>
        <v>1500</v>
      </c>
      <c r="E143" s="52">
        <v>721</v>
      </c>
      <c r="F143" s="53">
        <v>603</v>
      </c>
      <c r="G143" s="48">
        <f>SUM(E143:F143)</f>
        <v>1324</v>
      </c>
      <c r="H143" s="58">
        <f t="shared" si="13"/>
        <v>0.90125</v>
      </c>
      <c r="I143" s="56">
        <f t="shared" si="13"/>
        <v>0.8614285714285714</v>
      </c>
      <c r="J143" s="57">
        <f t="shared" si="13"/>
        <v>0.8826666666666667</v>
      </c>
      <c r="K143" s="156" t="s">
        <v>178</v>
      </c>
      <c r="L143" s="172"/>
    </row>
    <row r="144" spans="1:12" ht="12" customHeight="1">
      <c r="A144" s="11" t="s">
        <v>143</v>
      </c>
      <c r="B144" s="52">
        <v>200</v>
      </c>
      <c r="C144" s="53">
        <v>200</v>
      </c>
      <c r="D144" s="48">
        <f>SUM(B144:C144)</f>
        <v>400</v>
      </c>
      <c r="E144" s="52">
        <v>196</v>
      </c>
      <c r="F144" s="53">
        <v>77</v>
      </c>
      <c r="G144" s="48">
        <f>SUM(E144:F144)</f>
        <v>273</v>
      </c>
      <c r="H144" s="58">
        <f t="shared" si="13"/>
        <v>0.98</v>
      </c>
      <c r="I144" s="56">
        <f t="shared" si="13"/>
        <v>0.385</v>
      </c>
      <c r="J144" s="57">
        <f t="shared" si="13"/>
        <v>0.6825</v>
      </c>
      <c r="K144" s="179" t="s">
        <v>178</v>
      </c>
      <c r="L144" s="180"/>
    </row>
    <row r="145" spans="1:12" ht="12" customHeight="1">
      <c r="A145" s="26" t="s">
        <v>151</v>
      </c>
      <c r="B145" s="27">
        <v>800</v>
      </c>
      <c r="C145" s="28">
        <v>100</v>
      </c>
      <c r="D145" s="40">
        <f>B145+C145</f>
        <v>900</v>
      </c>
      <c r="E145" s="121">
        <v>328</v>
      </c>
      <c r="F145" s="122">
        <v>68</v>
      </c>
      <c r="G145" s="123">
        <f>E145+F145</f>
        <v>396</v>
      </c>
      <c r="H145" s="124">
        <f t="shared" si="13"/>
        <v>0.41</v>
      </c>
      <c r="I145" s="125">
        <f t="shared" si="13"/>
        <v>0.68</v>
      </c>
      <c r="J145" s="126">
        <f t="shared" si="13"/>
        <v>0.44</v>
      </c>
      <c r="K145" s="161">
        <v>45473</v>
      </c>
      <c r="L145" s="162"/>
    </row>
    <row r="146" spans="1:12" ht="12" customHeight="1">
      <c r="A146" s="26" t="s">
        <v>108</v>
      </c>
      <c r="B146" s="27">
        <f>SUM(B147:B151)</f>
        <v>460</v>
      </c>
      <c r="C146" s="28">
        <f>SUM(C147:C151)</f>
        <v>300</v>
      </c>
      <c r="D146" s="40">
        <f>B146+C146</f>
        <v>760</v>
      </c>
      <c r="E146" s="27">
        <f>SUM(E147:E151)</f>
        <v>624</v>
      </c>
      <c r="F146" s="28">
        <f>SUM(F147:F151)</f>
        <v>423</v>
      </c>
      <c r="G146" s="40">
        <f>E146+F146</f>
        <v>1047</v>
      </c>
      <c r="H146" s="30">
        <f aca="true" t="shared" si="14" ref="H146:J148">E146/B146</f>
        <v>1.3565217391304347</v>
      </c>
      <c r="I146" s="34">
        <f t="shared" si="14"/>
        <v>1.41</v>
      </c>
      <c r="J146" s="35">
        <f t="shared" si="14"/>
        <v>1.3776315789473683</v>
      </c>
      <c r="K146" s="160"/>
      <c r="L146" s="160"/>
    </row>
    <row r="147" spans="1:12" ht="12" customHeight="1">
      <c r="A147" s="11" t="s">
        <v>87</v>
      </c>
      <c r="B147" s="52">
        <v>100</v>
      </c>
      <c r="C147" s="53">
        <v>100</v>
      </c>
      <c r="D147" s="48">
        <f>SUM(B147:C147)</f>
        <v>200</v>
      </c>
      <c r="E147" s="52">
        <v>153</v>
      </c>
      <c r="F147" s="53">
        <v>103</v>
      </c>
      <c r="G147" s="48">
        <f>SUM(E147:F147)</f>
        <v>256</v>
      </c>
      <c r="H147" s="58">
        <f t="shared" si="14"/>
        <v>1.53</v>
      </c>
      <c r="I147" s="56">
        <f t="shared" si="14"/>
        <v>1.03</v>
      </c>
      <c r="J147" s="57">
        <f t="shared" si="14"/>
        <v>1.28</v>
      </c>
      <c r="K147" s="158" t="s">
        <v>164</v>
      </c>
      <c r="L147" s="159"/>
    </row>
    <row r="148" spans="1:12" ht="12" customHeight="1">
      <c r="A148" s="11" t="s">
        <v>88</v>
      </c>
      <c r="B148" s="52">
        <v>100</v>
      </c>
      <c r="C148" s="53">
        <v>50</v>
      </c>
      <c r="D148" s="48">
        <f>SUM(B148:C148)</f>
        <v>150</v>
      </c>
      <c r="E148" s="52">
        <v>47</v>
      </c>
      <c r="F148" s="53">
        <v>37</v>
      </c>
      <c r="G148" s="48">
        <f>SUM(E148:F148)</f>
        <v>84</v>
      </c>
      <c r="H148" s="58">
        <f t="shared" si="14"/>
        <v>0.47</v>
      </c>
      <c r="I148" s="56">
        <f t="shared" si="14"/>
        <v>0.74</v>
      </c>
      <c r="J148" s="57">
        <f t="shared" si="14"/>
        <v>0.56</v>
      </c>
      <c r="K148" s="158" t="s">
        <v>164</v>
      </c>
      <c r="L148" s="159"/>
    </row>
    <row r="149" spans="1:12" ht="12" customHeight="1">
      <c r="A149" s="11" t="s">
        <v>99</v>
      </c>
      <c r="B149" s="52">
        <v>80</v>
      </c>
      <c r="C149" s="53">
        <v>0</v>
      </c>
      <c r="D149" s="48">
        <f>SUM(B149:C149)</f>
        <v>80</v>
      </c>
      <c r="E149" s="52">
        <v>79</v>
      </c>
      <c r="F149" s="53">
        <v>0</v>
      </c>
      <c r="G149" s="48">
        <f>SUM(E149:F149)</f>
        <v>79</v>
      </c>
      <c r="H149" s="58">
        <f>E149/B149</f>
        <v>0.9875</v>
      </c>
      <c r="I149" s="56" t="s">
        <v>101</v>
      </c>
      <c r="J149" s="57">
        <f>G149/D149</f>
        <v>0.9875</v>
      </c>
      <c r="K149" s="158" t="s">
        <v>164</v>
      </c>
      <c r="L149" s="159"/>
    </row>
    <row r="150" spans="1:12" ht="12" customHeight="1">
      <c r="A150" s="11" t="s">
        <v>103</v>
      </c>
      <c r="B150" s="65">
        <v>60</v>
      </c>
      <c r="C150" s="66">
        <v>30</v>
      </c>
      <c r="D150" s="48">
        <f>SUM(B150:C150)</f>
        <v>90</v>
      </c>
      <c r="E150" s="52">
        <v>33</v>
      </c>
      <c r="F150" s="53">
        <v>27</v>
      </c>
      <c r="G150" s="48">
        <f>SUM(E150:F150)</f>
        <v>60</v>
      </c>
      <c r="H150" s="58">
        <f>E150/B150</f>
        <v>0.55</v>
      </c>
      <c r="I150" s="56">
        <f>F150/C150</f>
        <v>0.9</v>
      </c>
      <c r="J150" s="57">
        <f>G150/D150</f>
        <v>0.6666666666666666</v>
      </c>
      <c r="K150" s="158" t="s">
        <v>164</v>
      </c>
      <c r="L150" s="159"/>
    </row>
    <row r="151" spans="1:12" ht="12" customHeight="1">
      <c r="A151" s="11" t="s">
        <v>113</v>
      </c>
      <c r="B151" s="65">
        <v>120</v>
      </c>
      <c r="C151" s="66">
        <v>120</v>
      </c>
      <c r="D151" s="48">
        <f>SUM(B151:C151)</f>
        <v>240</v>
      </c>
      <c r="E151" s="52">
        <v>312</v>
      </c>
      <c r="F151" s="53">
        <v>256</v>
      </c>
      <c r="G151" s="48">
        <f>SUM(E151:F151)</f>
        <v>568</v>
      </c>
      <c r="H151" s="58">
        <f>E151/B151</f>
        <v>2.6</v>
      </c>
      <c r="I151" s="56">
        <f>F151/C151</f>
        <v>2.1333333333333333</v>
      </c>
      <c r="J151" s="57">
        <f>G151/D151</f>
        <v>2.3666666666666667</v>
      </c>
      <c r="K151" s="158" t="s">
        <v>164</v>
      </c>
      <c r="L151" s="159"/>
    </row>
    <row r="152" spans="1:12" ht="12" customHeight="1">
      <c r="A152" s="74" t="s">
        <v>121</v>
      </c>
      <c r="B152" s="27">
        <f>SUM(B153:B155)</f>
        <v>250</v>
      </c>
      <c r="C152" s="28">
        <f>SUM(C153:C155)</f>
        <v>50</v>
      </c>
      <c r="D152" s="40">
        <f>B152+C152</f>
        <v>300</v>
      </c>
      <c r="E152" s="146"/>
      <c r="F152" s="147"/>
      <c r="G152" s="148"/>
      <c r="H152" s="149"/>
      <c r="I152" s="150"/>
      <c r="J152" s="151"/>
      <c r="K152" s="176"/>
      <c r="L152" s="177"/>
    </row>
    <row r="153" spans="1:12" ht="12" customHeight="1">
      <c r="A153" s="11" t="s">
        <v>89</v>
      </c>
      <c r="B153" s="52">
        <v>100</v>
      </c>
      <c r="C153" s="53">
        <v>0</v>
      </c>
      <c r="D153" s="48">
        <f>SUM(B153:C153)</f>
        <v>100</v>
      </c>
      <c r="E153" s="85"/>
      <c r="F153" s="53">
        <v>0</v>
      </c>
      <c r="G153" s="84"/>
      <c r="H153" s="80"/>
      <c r="I153" s="56" t="s">
        <v>101</v>
      </c>
      <c r="J153" s="82"/>
      <c r="K153" s="173">
        <v>45535</v>
      </c>
      <c r="L153" s="174"/>
    </row>
    <row r="154" spans="1:12" ht="12" customHeight="1">
      <c r="A154" s="33" t="s">
        <v>90</v>
      </c>
      <c r="B154" s="54">
        <v>100</v>
      </c>
      <c r="C154" s="55">
        <v>0</v>
      </c>
      <c r="D154" s="48">
        <f>SUM(B154:C154)</f>
        <v>100</v>
      </c>
      <c r="E154" s="85"/>
      <c r="F154" s="53">
        <v>0</v>
      </c>
      <c r="G154" s="84"/>
      <c r="H154" s="80"/>
      <c r="I154" s="56" t="s">
        <v>101</v>
      </c>
      <c r="J154" s="82"/>
      <c r="K154" s="173">
        <v>45535</v>
      </c>
      <c r="L154" s="174"/>
    </row>
    <row r="155" spans="1:12" ht="12" customHeight="1">
      <c r="A155" s="33" t="s">
        <v>105</v>
      </c>
      <c r="B155" s="54">
        <v>50</v>
      </c>
      <c r="C155" s="55">
        <v>50</v>
      </c>
      <c r="D155" s="48">
        <f>SUM(B155:C155)</f>
        <v>100</v>
      </c>
      <c r="E155" s="85"/>
      <c r="F155" s="83"/>
      <c r="G155" s="84"/>
      <c r="H155" s="80"/>
      <c r="I155" s="81"/>
      <c r="J155" s="82"/>
      <c r="K155" s="173">
        <v>45535</v>
      </c>
      <c r="L155" s="174"/>
    </row>
    <row r="156" spans="1:12" ht="12" customHeight="1">
      <c r="A156" s="26" t="s">
        <v>112</v>
      </c>
      <c r="B156" s="27">
        <v>40</v>
      </c>
      <c r="C156" s="28">
        <v>40</v>
      </c>
      <c r="D156" s="40">
        <f>B156+C156</f>
        <v>80</v>
      </c>
      <c r="E156" s="27">
        <v>18</v>
      </c>
      <c r="F156" s="28">
        <v>12</v>
      </c>
      <c r="G156" s="40">
        <f>E156+F156</f>
        <v>30</v>
      </c>
      <c r="H156" s="30">
        <f aca="true" t="shared" si="15" ref="H156:J159">E156/B156</f>
        <v>0.45</v>
      </c>
      <c r="I156" s="34">
        <f t="shared" si="15"/>
        <v>0.3</v>
      </c>
      <c r="J156" s="35">
        <f t="shared" si="15"/>
        <v>0.375</v>
      </c>
      <c r="K156" s="168" t="s">
        <v>165</v>
      </c>
      <c r="L156" s="169"/>
    </row>
    <row r="157" spans="1:12" ht="12" customHeight="1">
      <c r="A157" s="26" t="s">
        <v>131</v>
      </c>
      <c r="B157" s="27">
        <v>500</v>
      </c>
      <c r="C157" s="28">
        <v>500</v>
      </c>
      <c r="D157" s="40">
        <f>B157+C157</f>
        <v>1000</v>
      </c>
      <c r="E157" s="27">
        <v>169</v>
      </c>
      <c r="F157" s="28">
        <v>165</v>
      </c>
      <c r="G157" s="40">
        <f>E157+F157</f>
        <v>334</v>
      </c>
      <c r="H157" s="30">
        <f t="shared" si="15"/>
        <v>0.338</v>
      </c>
      <c r="I157" s="34">
        <f t="shared" si="15"/>
        <v>0.33</v>
      </c>
      <c r="J157" s="35">
        <f t="shared" si="15"/>
        <v>0.334</v>
      </c>
      <c r="K157" s="168" t="s">
        <v>166</v>
      </c>
      <c r="L157" s="169"/>
    </row>
    <row r="158" spans="1:12" ht="12" customHeight="1">
      <c r="A158" s="36" t="s">
        <v>110</v>
      </c>
      <c r="B158" s="37">
        <v>25</v>
      </c>
      <c r="C158" s="38">
        <v>0</v>
      </c>
      <c r="D158" s="39">
        <f>B158+C158</f>
        <v>25</v>
      </c>
      <c r="E158" s="37">
        <v>60</v>
      </c>
      <c r="F158" s="38">
        <v>0</v>
      </c>
      <c r="G158" s="39">
        <f>E158+F158</f>
        <v>60</v>
      </c>
      <c r="H158" s="44">
        <f>E158/B158</f>
        <v>2.4</v>
      </c>
      <c r="I158" s="45" t="s">
        <v>101</v>
      </c>
      <c r="J158" s="46">
        <f t="shared" si="15"/>
        <v>2.4</v>
      </c>
      <c r="K158" s="161">
        <v>45535</v>
      </c>
      <c r="L158" s="162"/>
    </row>
    <row r="159" spans="1:12" ht="12" customHeight="1">
      <c r="A159" s="36" t="s">
        <v>91</v>
      </c>
      <c r="B159" s="27">
        <v>80</v>
      </c>
      <c r="C159" s="28">
        <v>100</v>
      </c>
      <c r="D159" s="40">
        <f>B159+C159</f>
        <v>180</v>
      </c>
      <c r="E159" s="37">
        <v>32</v>
      </c>
      <c r="F159" s="38">
        <v>69</v>
      </c>
      <c r="G159" s="39">
        <f>E159+F159</f>
        <v>101</v>
      </c>
      <c r="H159" s="44">
        <f>E159/B159</f>
        <v>0.4</v>
      </c>
      <c r="I159" s="45">
        <f t="shared" si="15"/>
        <v>0.69</v>
      </c>
      <c r="J159" s="46">
        <f t="shared" si="15"/>
        <v>0.5611111111111111</v>
      </c>
      <c r="K159" s="161">
        <v>45473</v>
      </c>
      <c r="L159" s="162"/>
    </row>
    <row r="160" spans="1:12" ht="12" customHeight="1">
      <c r="A160" s="68" t="s">
        <v>157</v>
      </c>
      <c r="B160" s="37">
        <v>10</v>
      </c>
      <c r="C160" s="38">
        <v>0</v>
      </c>
      <c r="D160" s="39">
        <f>B160+C160</f>
        <v>10</v>
      </c>
      <c r="E160" s="27">
        <v>4</v>
      </c>
      <c r="F160" s="28">
        <v>0</v>
      </c>
      <c r="G160" s="40">
        <f>E160+F160</f>
        <v>4</v>
      </c>
      <c r="H160" s="30">
        <f>E160/B160</f>
        <v>0.4</v>
      </c>
      <c r="I160" s="34" t="s">
        <v>101</v>
      </c>
      <c r="J160" s="35">
        <f>G160/D160</f>
        <v>0.4</v>
      </c>
      <c r="K160" s="168">
        <v>45556</v>
      </c>
      <c r="L160" s="169"/>
    </row>
    <row r="161" spans="1:12" ht="21.75" customHeight="1">
      <c r="A161" s="111" t="s">
        <v>92</v>
      </c>
      <c r="B161" s="93"/>
      <c r="C161" s="152"/>
      <c r="D161" s="152"/>
      <c r="E161" s="152"/>
      <c r="F161" s="152"/>
      <c r="G161" s="152"/>
      <c r="H161" s="153"/>
      <c r="I161" s="153"/>
      <c r="J161" s="153"/>
      <c r="K161" s="89"/>
      <c r="L161" s="90"/>
    </row>
    <row r="162" spans="1:12" ht="12" customHeight="1">
      <c r="A162" s="26" t="s">
        <v>185</v>
      </c>
      <c r="B162" s="27">
        <v>220</v>
      </c>
      <c r="C162" s="28">
        <v>0</v>
      </c>
      <c r="D162" s="40">
        <f>B162+C162</f>
        <v>220</v>
      </c>
      <c r="E162" s="27">
        <v>545</v>
      </c>
      <c r="F162" s="28">
        <v>0</v>
      </c>
      <c r="G162" s="40">
        <f>E162+F162</f>
        <v>545</v>
      </c>
      <c r="H162" s="30">
        <f>E162/B162</f>
        <v>2.477272727272727</v>
      </c>
      <c r="I162" s="34" t="s">
        <v>101</v>
      </c>
      <c r="J162" s="35">
        <f>G162/D162</f>
        <v>2.477272727272727</v>
      </c>
      <c r="K162" s="178" t="s">
        <v>134</v>
      </c>
      <c r="L162" s="178"/>
    </row>
    <row r="163" spans="1:12" ht="12" customHeight="1">
      <c r="A163" s="26" t="s">
        <v>132</v>
      </c>
      <c r="B163" s="27">
        <v>160</v>
      </c>
      <c r="C163" s="28">
        <v>175</v>
      </c>
      <c r="D163" s="40">
        <f aca="true" t="shared" si="16" ref="D163:D168">B163+C163</f>
        <v>335</v>
      </c>
      <c r="E163" s="27">
        <v>858</v>
      </c>
      <c r="F163" s="28">
        <v>135</v>
      </c>
      <c r="G163" s="40">
        <f aca="true" t="shared" si="17" ref="G163:G168">E163+F163</f>
        <v>993</v>
      </c>
      <c r="H163" s="30">
        <f aca="true" t="shared" si="18" ref="H163:J168">E163/B163</f>
        <v>5.3625</v>
      </c>
      <c r="I163" s="34">
        <f t="shared" si="18"/>
        <v>0.7714285714285715</v>
      </c>
      <c r="J163" s="35">
        <f t="shared" si="18"/>
        <v>2.964179104477612</v>
      </c>
      <c r="K163" s="161">
        <v>45457</v>
      </c>
      <c r="L163" s="162"/>
    </row>
    <row r="164" spans="1:12" ht="12" customHeight="1">
      <c r="A164" s="26" t="s">
        <v>93</v>
      </c>
      <c r="B164" s="27">
        <f>SUM(B165:B168)</f>
        <v>490</v>
      </c>
      <c r="C164" s="28">
        <f>SUM(C165:C168)</f>
        <v>245</v>
      </c>
      <c r="D164" s="40">
        <f t="shared" si="16"/>
        <v>735</v>
      </c>
      <c r="E164" s="27">
        <f>SUM(E165:E168)</f>
        <v>2108</v>
      </c>
      <c r="F164" s="28">
        <f>SUM(F165:F168)</f>
        <v>435</v>
      </c>
      <c r="G164" s="40">
        <f t="shared" si="17"/>
        <v>2543</v>
      </c>
      <c r="H164" s="30">
        <f t="shared" si="18"/>
        <v>4.302040816326531</v>
      </c>
      <c r="I164" s="34">
        <f t="shared" si="18"/>
        <v>1.7755102040816326</v>
      </c>
      <c r="J164" s="35">
        <f t="shared" si="18"/>
        <v>3.459863945578231</v>
      </c>
      <c r="K164" s="160"/>
      <c r="L164" s="160"/>
    </row>
    <row r="165" spans="1:12" ht="12" customHeight="1">
      <c r="A165" s="11" t="s">
        <v>94</v>
      </c>
      <c r="B165" s="17">
        <v>180</v>
      </c>
      <c r="C165" s="18">
        <v>130</v>
      </c>
      <c r="D165" s="19">
        <f t="shared" si="16"/>
        <v>310</v>
      </c>
      <c r="E165" s="52">
        <v>673</v>
      </c>
      <c r="F165" s="18">
        <v>330</v>
      </c>
      <c r="G165" s="19">
        <f t="shared" si="17"/>
        <v>1003</v>
      </c>
      <c r="H165" s="23">
        <f t="shared" si="18"/>
        <v>3.738888888888889</v>
      </c>
      <c r="I165" s="24">
        <f t="shared" si="18"/>
        <v>2.5384615384615383</v>
      </c>
      <c r="J165" s="25">
        <f t="shared" si="18"/>
        <v>3.235483870967742</v>
      </c>
      <c r="K165" s="154"/>
      <c r="L165" s="155"/>
    </row>
    <row r="166" spans="1:12" ht="12" customHeight="1">
      <c r="A166" s="11" t="s">
        <v>95</v>
      </c>
      <c r="B166" s="17">
        <v>30</v>
      </c>
      <c r="C166" s="18">
        <v>15</v>
      </c>
      <c r="D166" s="19">
        <f t="shared" si="16"/>
        <v>45</v>
      </c>
      <c r="E166" s="52">
        <v>63</v>
      </c>
      <c r="F166" s="18">
        <v>27</v>
      </c>
      <c r="G166" s="19">
        <f t="shared" si="17"/>
        <v>90</v>
      </c>
      <c r="H166" s="23">
        <f t="shared" si="18"/>
        <v>2.1</v>
      </c>
      <c r="I166" s="24">
        <f t="shared" si="18"/>
        <v>1.8</v>
      </c>
      <c r="J166" s="25">
        <f t="shared" si="18"/>
        <v>2</v>
      </c>
      <c r="K166" s="154"/>
      <c r="L166" s="155"/>
    </row>
    <row r="167" spans="1:12" ht="12" customHeight="1">
      <c r="A167" s="11" t="s">
        <v>10</v>
      </c>
      <c r="B167" s="17">
        <v>110</v>
      </c>
      <c r="C167" s="18">
        <v>0</v>
      </c>
      <c r="D167" s="19">
        <f t="shared" si="16"/>
        <v>110</v>
      </c>
      <c r="E167" s="17">
        <v>947</v>
      </c>
      <c r="F167" s="18">
        <v>0</v>
      </c>
      <c r="G167" s="19">
        <f t="shared" si="17"/>
        <v>947</v>
      </c>
      <c r="H167" s="23">
        <f t="shared" si="18"/>
        <v>8.60909090909091</v>
      </c>
      <c r="I167" s="24" t="s">
        <v>101</v>
      </c>
      <c r="J167" s="25">
        <f t="shared" si="18"/>
        <v>8.60909090909091</v>
      </c>
      <c r="K167" s="154"/>
      <c r="L167" s="155"/>
    </row>
    <row r="168" spans="1:13" ht="12" customHeight="1">
      <c r="A168" s="16" t="s">
        <v>128</v>
      </c>
      <c r="B168" s="20">
        <v>170</v>
      </c>
      <c r="C168" s="21">
        <v>100</v>
      </c>
      <c r="D168" s="22">
        <f t="shared" si="16"/>
        <v>270</v>
      </c>
      <c r="E168" s="61">
        <v>425</v>
      </c>
      <c r="F168" s="21">
        <v>78</v>
      </c>
      <c r="G168" s="22">
        <f t="shared" si="17"/>
        <v>503</v>
      </c>
      <c r="H168" s="143">
        <f>E168/B168</f>
        <v>2.5</v>
      </c>
      <c r="I168" s="144">
        <f t="shared" si="18"/>
        <v>0.78</v>
      </c>
      <c r="J168" s="145">
        <f>G168/D168</f>
        <v>1.862962962962963</v>
      </c>
      <c r="K168" s="165"/>
      <c r="L168" s="166"/>
      <c r="M168" s="47"/>
    </row>
    <row r="169" spans="1:9" ht="6" customHeight="1">
      <c r="A169" s="4"/>
      <c r="B169" s="5"/>
      <c r="C169" s="5"/>
      <c r="D169" s="5"/>
      <c r="E169" s="5"/>
      <c r="F169" s="5"/>
      <c r="H169" s="5"/>
      <c r="I169" s="5"/>
    </row>
    <row r="170" spans="1:11" ht="12.75">
      <c r="A170" s="4"/>
      <c r="B170" s="5"/>
      <c r="C170" s="5"/>
      <c r="D170" s="5"/>
      <c r="E170" s="5"/>
      <c r="F170" s="5"/>
      <c r="G170" s="2"/>
      <c r="H170" s="5"/>
      <c r="I170" s="5"/>
      <c r="K170" s="94" t="s">
        <v>100</v>
      </c>
    </row>
    <row r="171" spans="1:11" ht="12.75">
      <c r="A171" s="4"/>
      <c r="B171" s="5"/>
      <c r="C171" s="5"/>
      <c r="D171" s="5"/>
      <c r="E171" s="5"/>
      <c r="F171" s="5"/>
      <c r="G171" s="2"/>
      <c r="H171" s="5"/>
      <c r="I171" s="5"/>
      <c r="K171" s="94"/>
    </row>
    <row r="172" spans="1:11" ht="12.75">
      <c r="A172" s="4" t="s">
        <v>96</v>
      </c>
      <c r="B172" s="5"/>
      <c r="C172" s="5"/>
      <c r="D172" s="5"/>
      <c r="E172" s="5"/>
      <c r="F172" s="5"/>
      <c r="G172" s="2"/>
      <c r="H172" s="5"/>
      <c r="I172" s="5"/>
      <c r="K172" s="79"/>
    </row>
    <row r="173" spans="2:9" ht="12.75">
      <c r="B173" s="5"/>
      <c r="C173" s="5"/>
      <c r="D173" s="5"/>
      <c r="E173" s="5"/>
      <c r="F173" s="5"/>
      <c r="H173" s="5"/>
      <c r="I173" s="5"/>
    </row>
    <row r="174" spans="1:10" ht="12.75" customHeight="1">
      <c r="A174" s="7"/>
      <c r="B174" s="175"/>
      <c r="C174" s="175"/>
      <c r="D174" s="175"/>
      <c r="E174" s="175"/>
      <c r="F174" s="175"/>
      <c r="G174" s="175"/>
      <c r="H174" s="175"/>
      <c r="I174" s="175"/>
      <c r="J174" s="175"/>
    </row>
    <row r="175" spans="1:10" ht="6" customHeight="1">
      <c r="A175" s="7"/>
      <c r="B175" s="175"/>
      <c r="C175" s="175"/>
      <c r="D175" s="175"/>
      <c r="E175" s="175"/>
      <c r="F175" s="175"/>
      <c r="G175" s="175"/>
      <c r="H175" s="175"/>
      <c r="I175" s="175"/>
      <c r="J175" s="175"/>
    </row>
    <row r="176" spans="1:10" ht="48.75" customHeight="1">
      <c r="A176" s="110" t="s">
        <v>167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5.75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</row>
    <row r="178" spans="1:10" ht="12.75" customHeight="1">
      <c r="A178" s="7"/>
      <c r="B178" s="175"/>
      <c r="C178" s="175"/>
      <c r="D178" s="175"/>
      <c r="E178" s="175"/>
      <c r="F178" s="175"/>
      <c r="G178" s="175"/>
      <c r="H178" s="175"/>
      <c r="I178" s="175"/>
      <c r="J178" s="175"/>
    </row>
    <row r="179" spans="1:10" ht="6" customHeight="1">
      <c r="A179" s="7"/>
      <c r="B179" s="175"/>
      <c r="C179" s="175"/>
      <c r="D179" s="175"/>
      <c r="E179" s="175"/>
      <c r="F179" s="175"/>
      <c r="G179" s="175"/>
      <c r="H179" s="175"/>
      <c r="I179" s="175"/>
      <c r="J179" s="175"/>
    </row>
    <row r="180" spans="1:10" ht="38.25" customHeight="1">
      <c r="A180" s="110" t="s">
        <v>97</v>
      </c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5.75" customHeight="1">
      <c r="A181" s="9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2.75" customHeight="1">
      <c r="A182" s="7"/>
      <c r="B182" s="175"/>
      <c r="C182" s="175"/>
      <c r="D182" s="175"/>
      <c r="E182" s="175"/>
      <c r="F182" s="175"/>
      <c r="G182" s="175"/>
      <c r="H182" s="175"/>
      <c r="I182" s="175"/>
      <c r="J182" s="175"/>
    </row>
    <row r="183" spans="1:10" ht="6" customHeight="1">
      <c r="A183" s="7"/>
      <c r="B183" s="175"/>
      <c r="C183" s="175"/>
      <c r="D183" s="175"/>
      <c r="E183" s="175"/>
      <c r="F183" s="175"/>
      <c r="G183" s="175"/>
      <c r="H183" s="175"/>
      <c r="I183" s="175"/>
      <c r="J183" s="175"/>
    </row>
    <row r="184" spans="1:10" ht="38.25" customHeight="1">
      <c r="A184" s="110" t="s">
        <v>125</v>
      </c>
      <c r="B184" s="8"/>
      <c r="C184" s="8"/>
      <c r="D184" s="8"/>
      <c r="E184" s="8"/>
      <c r="F184" s="8"/>
      <c r="G184" s="8"/>
      <c r="H184" s="8"/>
      <c r="I184" s="8"/>
      <c r="J184" s="8"/>
    </row>
    <row r="186" ht="12.75">
      <c r="A186" s="75" t="s">
        <v>115</v>
      </c>
    </row>
    <row r="187" ht="12.75">
      <c r="A187" s="141" t="s">
        <v>123</v>
      </c>
    </row>
    <row r="188" ht="12.75">
      <c r="A188" s="141" t="s">
        <v>138</v>
      </c>
    </row>
    <row r="189" ht="12.75">
      <c r="A189" s="141" t="s">
        <v>153</v>
      </c>
    </row>
    <row r="190" ht="12.75">
      <c r="A190" s="141" t="s">
        <v>139</v>
      </c>
    </row>
    <row r="191" ht="24.75" customHeight="1">
      <c r="A191" s="142" t="s">
        <v>159</v>
      </c>
    </row>
    <row r="192" ht="12.75">
      <c r="A192" s="141" t="s">
        <v>156</v>
      </c>
    </row>
    <row r="193" ht="12.75">
      <c r="A193" s="141" t="s">
        <v>140</v>
      </c>
    </row>
    <row r="194" ht="12.75">
      <c r="A194" s="141" t="s">
        <v>124</v>
      </c>
    </row>
    <row r="196" spans="1:3" ht="12.75">
      <c r="A196" s="75" t="s">
        <v>154</v>
      </c>
      <c r="B196" s="134"/>
      <c r="C196" s="135"/>
    </row>
    <row r="197" spans="1:3" ht="33.75">
      <c r="A197" s="133" t="s">
        <v>155</v>
      </c>
      <c r="B197" s="136"/>
      <c r="C197" s="136"/>
    </row>
  </sheetData>
  <sheetProtection password="DFDA" sheet="1"/>
  <mergeCells count="174">
    <mergeCell ref="K79:L79"/>
    <mergeCell ref="K56:L56"/>
    <mergeCell ref="B3:C3"/>
    <mergeCell ref="K119:L119"/>
    <mergeCell ref="K59:L59"/>
    <mergeCell ref="K63:L63"/>
    <mergeCell ref="D3:D4"/>
    <mergeCell ref="E3:F3"/>
    <mergeCell ref="G3:G4"/>
    <mergeCell ref="H3:I3"/>
    <mergeCell ref="K141:L141"/>
    <mergeCell ref="K6:L6"/>
    <mergeCell ref="K82:L82"/>
    <mergeCell ref="K10:L10"/>
    <mergeCell ref="K11:L11"/>
    <mergeCell ref="K12:L12"/>
    <mergeCell ref="K19:L19"/>
    <mergeCell ref="K20:L20"/>
    <mergeCell ref="K18:L18"/>
    <mergeCell ref="K21:L21"/>
    <mergeCell ref="B182:J183"/>
    <mergeCell ref="K65:L65"/>
    <mergeCell ref="K160:L160"/>
    <mergeCell ref="A2:A4"/>
    <mergeCell ref="B2:D2"/>
    <mergeCell ref="E2:G2"/>
    <mergeCell ref="H2:J2"/>
    <mergeCell ref="K2:L4"/>
    <mergeCell ref="K7:L7"/>
    <mergeCell ref="K9:L9"/>
    <mergeCell ref="J3:J4"/>
    <mergeCell ref="K13:L13"/>
    <mergeCell ref="K14:L14"/>
    <mergeCell ref="K15:L15"/>
    <mergeCell ref="K16:L16"/>
    <mergeCell ref="K17:L17"/>
    <mergeCell ref="K22:L22"/>
    <mergeCell ref="K23:L23"/>
    <mergeCell ref="K38:L38"/>
    <mergeCell ref="K24:L24"/>
    <mergeCell ref="K25:L25"/>
    <mergeCell ref="K26:L26"/>
    <mergeCell ref="K27:L27"/>
    <mergeCell ref="K28:L28"/>
    <mergeCell ref="K33:L33"/>
    <mergeCell ref="K34:L34"/>
    <mergeCell ref="K46:L46"/>
    <mergeCell ref="K35:L35"/>
    <mergeCell ref="K36:L36"/>
    <mergeCell ref="K49:L49"/>
    <mergeCell ref="K44:L44"/>
    <mergeCell ref="K45:L45"/>
    <mergeCell ref="K29:L29"/>
    <mergeCell ref="K54:L54"/>
    <mergeCell ref="K43:L43"/>
    <mergeCell ref="K47:L47"/>
    <mergeCell ref="K42:L42"/>
    <mergeCell ref="K30:L30"/>
    <mergeCell ref="K31:L31"/>
    <mergeCell ref="K32:L32"/>
    <mergeCell ref="K52:L52"/>
    <mergeCell ref="K53:L53"/>
    <mergeCell ref="K58:L58"/>
    <mergeCell ref="K68:L68"/>
    <mergeCell ref="K37:L37"/>
    <mergeCell ref="K57:L57"/>
    <mergeCell ref="K39:L39"/>
    <mergeCell ref="K40:L40"/>
    <mergeCell ref="K60:L60"/>
    <mergeCell ref="K41:L41"/>
    <mergeCell ref="K50:L50"/>
    <mergeCell ref="K51:L51"/>
    <mergeCell ref="K71:L71"/>
    <mergeCell ref="K73:L73"/>
    <mergeCell ref="K74:L74"/>
    <mergeCell ref="K75:L75"/>
    <mergeCell ref="K76:L76"/>
    <mergeCell ref="K48:L48"/>
    <mergeCell ref="K72:L72"/>
    <mergeCell ref="K70:L70"/>
    <mergeCell ref="K64:L64"/>
    <mergeCell ref="K55:L55"/>
    <mergeCell ref="K77:L77"/>
    <mergeCell ref="K78:L78"/>
    <mergeCell ref="K61:L61"/>
    <mergeCell ref="K83:L83"/>
    <mergeCell ref="K84:L84"/>
    <mergeCell ref="K80:L80"/>
    <mergeCell ref="K81:L81"/>
    <mergeCell ref="K66:L66"/>
    <mergeCell ref="K67:L67"/>
    <mergeCell ref="K69:L69"/>
    <mergeCell ref="K85:L85"/>
    <mergeCell ref="K87:L87"/>
    <mergeCell ref="K89:L89"/>
    <mergeCell ref="K90:L90"/>
    <mergeCell ref="K91:L91"/>
    <mergeCell ref="K86:L86"/>
    <mergeCell ref="K115:L115"/>
    <mergeCell ref="K92:L92"/>
    <mergeCell ref="K94:L94"/>
    <mergeCell ref="K95:L95"/>
    <mergeCell ref="K98:L98"/>
    <mergeCell ref="K99:L99"/>
    <mergeCell ref="K101:L101"/>
    <mergeCell ref="K102:L102"/>
    <mergeCell ref="K93:L93"/>
    <mergeCell ref="K113:L113"/>
    <mergeCell ref="K106:L106"/>
    <mergeCell ref="K107:L107"/>
    <mergeCell ref="K109:L109"/>
    <mergeCell ref="K110:L110"/>
    <mergeCell ref="K97:L97"/>
    <mergeCell ref="K108:L108"/>
    <mergeCell ref="K135:L135"/>
    <mergeCell ref="K128:L128"/>
    <mergeCell ref="K120:L120"/>
    <mergeCell ref="K121:L121"/>
    <mergeCell ref="K124:L124"/>
    <mergeCell ref="K100:L100"/>
    <mergeCell ref="K103:L103"/>
    <mergeCell ref="K104:L104"/>
    <mergeCell ref="K105:L105"/>
    <mergeCell ref="K111:L111"/>
    <mergeCell ref="K144:L144"/>
    <mergeCell ref="K129:L129"/>
    <mergeCell ref="K139:L139"/>
    <mergeCell ref="K131:L131"/>
    <mergeCell ref="K137:L137"/>
    <mergeCell ref="K116:L116"/>
    <mergeCell ref="K118:L118"/>
    <mergeCell ref="K125:L125"/>
    <mergeCell ref="K136:L136"/>
    <mergeCell ref="K126:L126"/>
    <mergeCell ref="B178:J179"/>
    <mergeCell ref="K152:L152"/>
    <mergeCell ref="K153:L153"/>
    <mergeCell ref="K155:L155"/>
    <mergeCell ref="K167:L167"/>
    <mergeCell ref="B174:J175"/>
    <mergeCell ref="K163:L163"/>
    <mergeCell ref="K166:L166"/>
    <mergeCell ref="K157:L157"/>
    <mergeCell ref="K162:L162"/>
    <mergeCell ref="K127:L127"/>
    <mergeCell ref="K134:L134"/>
    <mergeCell ref="K146:L146"/>
    <mergeCell ref="K142:L142"/>
    <mergeCell ref="K143:L143"/>
    <mergeCell ref="K158:L158"/>
    <mergeCell ref="K138:L138"/>
    <mergeCell ref="K132:L132"/>
    <mergeCell ref="K133:L133"/>
    <mergeCell ref="K154:L154"/>
    <mergeCell ref="K130:L130"/>
    <mergeCell ref="K168:L168"/>
    <mergeCell ref="A177:J177"/>
    <mergeCell ref="K156:L156"/>
    <mergeCell ref="K165:L165"/>
    <mergeCell ref="K164:L164"/>
    <mergeCell ref="K151:L151"/>
    <mergeCell ref="K159:L159"/>
    <mergeCell ref="K150:L150"/>
    <mergeCell ref="K149:L149"/>
    <mergeCell ref="K96:L96"/>
    <mergeCell ref="K62:L62"/>
    <mergeCell ref="K147:L147"/>
    <mergeCell ref="K148:L148"/>
    <mergeCell ref="K122:L122"/>
    <mergeCell ref="K114:L114"/>
    <mergeCell ref="K117:L117"/>
    <mergeCell ref="K112:L112"/>
    <mergeCell ref="K145:L145"/>
    <mergeCell ref="K123:L123"/>
  </mergeCells>
  <printOptions horizontalCentered="1"/>
  <pageMargins left="0.3937007874015748" right="0.3937007874015748" top="0.3937007874015748" bottom="0.3937007874015748" header="0.3937007874015748" footer="0.1968503937007874"/>
  <pageSetup fitToHeight="5" horizontalDpi="600" verticalDpi="600" orientation="landscape" paperSize="9" scale="94" r:id="rId2"/>
  <headerFooter alignWithMargins="0">
    <oddFooter>&amp;L&amp;"Times New Roman,Normálne"CVTI SR&amp;R&amp;"Times New Roman,Normálne"&amp;P</oddFooter>
  </headerFooter>
  <rowBreaks count="2" manualBreakCount="2">
    <brk id="41" max="11" man="1"/>
    <brk id="83" max="11" man="1"/>
  </rowBreaks>
  <ignoredErrors>
    <ignoredError sqref="D131 D124:G124 D67 D80:D90 D37 D53:D57 D98:D104 D114:J114 D115 G115 D164 D136 D118 D6:D29 D125 G125 G90 D146 D76:D78" formula="1"/>
    <ignoredError sqref="B44:C44 E44:F44 B152:C152 B51:C51 E51 B142:C142 E142:G142" formulaRange="1"/>
    <ignoredError sqref="D44:D51 D152 D142 H115:J115" formula="1" formulaRange="1"/>
    <ignoredError sqref="H115:J115" evalError="1" formula="1"/>
    <ignoredError sqref="H156:J156 H160 J160 H146:J148 H157:J159 H150:J151 H149 J14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1. alebo spojeného 1. a 2. stupňa vysokoškolského štúdia na akademický rok 2024/2025 - stav k 31. 5. 2024</dc:title>
  <dc:subject/>
  <dc:creator>Antalikova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2024-06-10T11:56:24Z</cp:lastPrinted>
  <dcterms:created xsi:type="dcterms:W3CDTF">2008-05-21T08:09:17Z</dcterms:created>
  <dcterms:modified xsi:type="dcterms:W3CDTF">2024-06-12T07:10:35Z</dcterms:modified>
  <cp:category/>
  <cp:version/>
  <cp:contentType/>
  <cp:contentStatus/>
</cp:coreProperties>
</file>