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activeTab="0"/>
  </bookViews>
  <sheets>
    <sheet name="PK_máj2024" sheetId="1" r:id="rId1"/>
  </sheets>
  <definedNames>
    <definedName name="_xlnm.Print_Titles" localSheetId="0">'PK_máj2024'!$2:$4</definedName>
    <definedName name="_xlnm.Print_Area" localSheetId="0">'PK_máj2024'!$A$1:$L$193</definedName>
  </definedNames>
  <calcPr fullCalcOnLoad="1"/>
</workbook>
</file>

<file path=xl/sharedStrings.xml><?xml version="1.0" encoding="utf-8"?>
<sst xmlns="http://schemas.openxmlformats.org/spreadsheetml/2006/main" count="280" uniqueCount="179">
  <si>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</si>
  <si>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</si>
  <si>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</si>
  <si>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</si>
  <si>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</si>
  <si>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</si>
  <si>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</si>
  <si>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</si>
  <si>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</si>
  <si>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</si>
  <si>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</si>
  <si>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</si>
  <si>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</si>
  <si>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</si>
  <si>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</si>
  <si>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</si>
  <si>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</si>
  <si>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</si>
  <si>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</si>
  <si>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</si>
  <si>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</si>
  <si>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</si>
  <si>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</si>
  <si>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</si>
  <si>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</si>
  <si>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</si>
  <si>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</si>
  <si>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</si>
  <si>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</si>
  <si>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</si>
  <si>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</si>
  <si>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</si>
  <si>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</si>
  <si>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</si>
  <si>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</si>
  <si>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</si>
  <si>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</si>
  <si>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</si>
  <si>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</si>
  <si>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</si>
  <si>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Lesnícka fakulta</t>
  </si>
  <si>
    <t>Drevárska fakulta</t>
  </si>
  <si>
    <t>Fakulta ekológie a environmentalistiky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</si>
  <si>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</si>
  <si>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</si>
  <si>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</si>
  <si>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</si>
  <si>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</si>
  <si>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</si>
  <si>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</si>
  <si>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Letecká fakulta</t>
  </si>
  <si>
    <t>Ekonomická fakulta</t>
  </si>
  <si>
    <t>Fakulta umení</t>
  </si>
  <si>
    <t>Žilinská univerzita v Žiline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</si>
  <si>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</si>
  <si>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</si>
  <si>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</si>
  <si>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</si>
  <si>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</si>
  <si>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</si>
  <si>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</si>
  <si>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</si>
  <si>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</si>
  <si>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</si>
  <si>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</si>
  <si>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</si>
  <si>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</si>
  <si>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</si>
  <si>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</si>
  <si>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</si>
  <si>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</si>
  <si>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</si>
  <si>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</si>
  <si>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</si>
  <si>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</si>
  <si>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</si>
  <si>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</si>
  <si>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</si>
  <si>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</si>
  <si>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</si>
  <si>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</si>
  <si>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</si>
  <si>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</si>
  <si>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</si>
  <si>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súkromné vysoké školy</t>
  </si>
  <si>
    <t>Fakulta práva</t>
  </si>
  <si>
    <t>Fakulta ekonómie a podnikania</t>
  </si>
  <si>
    <t>Fakulta práva Janka Jesenského</t>
  </si>
  <si>
    <t>Fakulta sociálnych štúdií</t>
  </si>
  <si>
    <t>Vysoká škola bezpečnostného manažérstva v Košiciach</t>
  </si>
  <si>
    <t>štátne vysoké školy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</si>
  <si>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</si>
  <si>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</si>
  <si>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</si>
  <si>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</si>
  <si>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</si>
  <si>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</si>
  <si>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</si>
  <si>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Zdroj: vysoké školy</t>
  </si>
  <si>
    <t>x</t>
  </si>
  <si>
    <t>Fakulta informatiky</t>
  </si>
  <si>
    <t>Technická fakulta</t>
  </si>
  <si>
    <t>Fakulta verejnej politiky a verejnej správy</t>
  </si>
  <si>
    <t>Univerzita veterinárskeho lekárstva a farmácie v Košiciach</t>
  </si>
  <si>
    <t>Ústav manažmentu</t>
  </si>
  <si>
    <t>Paneurópska vysoká škola</t>
  </si>
  <si>
    <t>Fakulta zdravotníckych odborov</t>
  </si>
  <si>
    <t>VŠ medzinárodného podnikania ISM Slovakia v Prešove</t>
  </si>
  <si>
    <t>Bratislavská medzinárodná škola liberálnych štúdií</t>
  </si>
  <si>
    <t>Fakulta aplikovaných jazykov</t>
  </si>
  <si>
    <t>Fakulta psychológie</t>
  </si>
  <si>
    <t>Fakulta sociálnych vied</t>
  </si>
  <si>
    <t>Použité skratky:</t>
  </si>
  <si>
    <t>E - na externú formu štúdia</t>
  </si>
  <si>
    <t>VŠ zdravotníctva a sociálnej práce sv. Alžbety v Bratislave</t>
  </si>
  <si>
    <t>pracovisko celouniverzitných študijných programov</t>
  </si>
  <si>
    <t>Materiálovotechnologická fakulta,Trnava</t>
  </si>
  <si>
    <t>Podnikovohospodárska fakulta, Košice</t>
  </si>
  <si>
    <t>Fakulta výrobných technológií, Prešov</t>
  </si>
  <si>
    <t>Teologická fakulta, Bratislava</t>
  </si>
  <si>
    <t>Fakulta priemyselných technológií, Púchov</t>
  </si>
  <si>
    <t>Teologická fakulta, Košice</t>
  </si>
  <si>
    <t>Fakulta zdravotníctva, Banská Bystrica</t>
  </si>
  <si>
    <t>Vysoká škola Danubius</t>
  </si>
  <si>
    <t>Fakulta bezpečnostného inžinierstva</t>
  </si>
  <si>
    <t>fakulta, resp. vysoká škola, študijné programy 2. stupňa v dennej ani v externej forme vysokoškolského štúdia neotvára</t>
  </si>
  <si>
    <t>VŠ - vysoká škola</t>
  </si>
  <si>
    <t>Jesseniova lekárska fakulta, Martin</t>
  </si>
  <si>
    <t>Výskumný ústav vysokohorskej biológie, Tatranská Javorina</t>
  </si>
  <si>
    <t>Fakulta materiálov, metalurgie a recyklácie</t>
  </si>
  <si>
    <t>Vysoká škola DTI</t>
  </si>
  <si>
    <t>Akadémia Policajného zboru v Bratislave</t>
  </si>
  <si>
    <t>P - predĺžený termín</t>
  </si>
  <si>
    <t>Fakulta elektrotechniky a informačných technológií</t>
  </si>
  <si>
    <t>Centrum jazykov a kultúr národnostných menšín</t>
  </si>
  <si>
    <t>PK len na necivilné (vojenské) štúdium!</t>
  </si>
  <si>
    <t>V - na vybrané študijné programy podľa ponuky vysokej školy/fakulty</t>
  </si>
  <si>
    <t>A - na študijné programy v anglickom jazyku</t>
  </si>
  <si>
    <t>Fakulta techniky</t>
  </si>
  <si>
    <t>Fakulta ekonómie a informatiky</t>
  </si>
  <si>
    <t>celoškolské pracoviská</t>
  </si>
  <si>
    <t>Fakulta zdravotníctva a sociálnej práce sv. Ladislava, Nové Zámky</t>
  </si>
  <si>
    <t>S - na študijné programy v slovenskom jazyku</t>
  </si>
  <si>
    <t>Fakulta zdravotníckych vied, Piešťany</t>
  </si>
  <si>
    <t>Reformovaná teologická fakulta</t>
  </si>
  <si>
    <t>Fakulta architektúry a dizajnu</t>
  </si>
  <si>
    <t>Fakulta prírodných vied a informatiky</t>
  </si>
  <si>
    <t>Fakulta manažmentu, ekonomiky a obchodu</t>
  </si>
  <si>
    <t>Univerzita J. Selyeho</t>
  </si>
  <si>
    <t>VŠ ekonómie a manažmentu v Bratislave</t>
  </si>
  <si>
    <t>Vysoká škola manažmentu</t>
  </si>
  <si>
    <t xml:space="preserve">N - ešte nevypísaný termín, len v pláne </t>
  </si>
  <si>
    <t>Poznámka:</t>
  </si>
  <si>
    <t>Platnosť dodatočných termínov, aj tých, ktoré nie sú bližšie upresnené, nemusí platiť pre všetky študijné programy pôvodnej ponuky vysokej školy/fakulty!</t>
  </si>
  <si>
    <t>Hudobná a umelecká akadémia Jána Albrechta Banská Štiavnica</t>
  </si>
  <si>
    <t>Inštitút teórie divadla, filmu a hudby</t>
  </si>
  <si>
    <t>R - ak počet prijatých, ktorí potvrdia nástup na štúdium, bude nižší ako je plánovaný počet</t>
  </si>
  <si>
    <t>POČET  PRIHLÁŠOK K  31. 5. 2024</t>
  </si>
  <si>
    <t>30.06.2024  V</t>
  </si>
  <si>
    <t>31.07.2024  V</t>
  </si>
  <si>
    <t>15.08.2024  V</t>
  </si>
  <si>
    <t>15.8., 18.9. 2024 R</t>
  </si>
  <si>
    <t>30.06.2024           31.08.2024</t>
  </si>
  <si>
    <t>30.06.2024           30.09.2024</t>
  </si>
  <si>
    <t>príjem prihlášok nebol v prvom riadnom termíne na všetky študijné programy fakulty, resp. vysokej školy, k 31. 5. 2024 ukončený, možnosť podať si prihlášku trvala do uvedeného termínu</t>
  </si>
  <si>
    <t>Prijímacie konanie na slovenské vysoké školy                                                    do prvých ročníkov 2. stupňa vysokoškolského štúdia                                                na akademický rok 2024/2025 - stav k 31. 5. 2024</t>
  </si>
  <si>
    <t>06.06.2024  V</t>
  </si>
  <si>
    <t>14.06.2024  P</t>
  </si>
  <si>
    <t>01.07.2024  P</t>
  </si>
  <si>
    <t>28.06.2024 S;     31.08.2024 A</t>
  </si>
  <si>
    <t>30.06.2024  E</t>
  </si>
  <si>
    <t>12.08.2024  V</t>
  </si>
  <si>
    <t>05.08.2024  V;   06.08.2024  V</t>
  </si>
  <si>
    <t>xx.10.2024</t>
  </si>
  <si>
    <t>Fakulta telesnej výchovy, športu a zdravia</t>
  </si>
  <si>
    <t>31.07.2024  A, V</t>
  </si>
  <si>
    <t>N</t>
  </si>
  <si>
    <t>Akadémia ozbrojených síl gen. M. R. Štefánika v L. Mikuláši</t>
  </si>
  <si>
    <t>06.08,2024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</si>
</sst>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0.0"/>
    <numFmt numFmtId="176" formatCode="0.0%"/>
    <numFmt numFmtId="177" formatCode="[$-41B]d\.\ mmmm\ yyyy"/>
    <numFmt numFmtId="178" formatCode="\P\r\a\vd\a;&quot;Pravda&quot;;&quot;Nepravda&quot;"/>
    <numFmt numFmtId="179" formatCode="[$€-2]\ #\ ##,000_);[Red]\([$¥€-2]\ #\ ##,000\)"/>
    <numFmt numFmtId="180" formatCode="[$-41B]dddd\,\ d\.\ mmmm\ yyyy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sz val="9"/>
      <color indexed="12"/>
      <name val="Times New Roman CE"/>
      <family val="0"/>
    </font>
    <font>
      <i/>
      <u val="single"/>
      <sz val="10"/>
      <name val="Times New Roman CE"/>
      <family val="0"/>
    </font>
    <font>
      <b/>
      <i/>
      <u val="single"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2"/>
      <name val="Times New Roman CE"/>
      <family val="1"/>
    </font>
    <font>
      <b/>
      <sz val="8"/>
      <color indexed="12"/>
      <name val="Times New Roman CE"/>
      <family val="1"/>
    </font>
    <font>
      <b/>
      <sz val="8"/>
      <color indexed="23"/>
      <name val="Times New Roman CE"/>
      <family val="1"/>
    </font>
    <font>
      <sz val="8"/>
      <color indexed="23"/>
      <name val="Times New Roman CE"/>
      <family val="0"/>
    </font>
    <font>
      <b/>
      <sz val="8"/>
      <color indexed="55"/>
      <name val="Times New Roman CE"/>
      <family val="1"/>
    </font>
    <font>
      <sz val="10"/>
      <color indexed="23"/>
      <name val="Times New Roman CE"/>
      <family val="1"/>
    </font>
    <font>
      <b/>
      <i/>
      <sz val="12"/>
      <color indexed="12"/>
      <name val="Times New Roman CE"/>
      <family val="1"/>
    </font>
    <font>
      <b/>
      <i/>
      <sz val="8"/>
      <color indexed="12"/>
      <name val="Times New Roman CE"/>
      <family val="1"/>
    </font>
    <font>
      <i/>
      <sz val="8"/>
      <color indexed="12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FF"/>
      <name val="Times New Roman CE"/>
      <family val="1"/>
    </font>
    <font>
      <b/>
      <sz val="8"/>
      <color rgb="FF0000FF"/>
      <name val="Times New Roman CE"/>
      <family val="1"/>
    </font>
    <font>
      <b/>
      <sz val="8"/>
      <color theme="0" tint="-0.4999699890613556"/>
      <name val="Times New Roman CE"/>
      <family val="1"/>
    </font>
    <font>
      <sz val="8"/>
      <color theme="0" tint="-0.4999699890613556"/>
      <name val="Times New Roman CE"/>
      <family val="0"/>
    </font>
    <font>
      <b/>
      <sz val="8"/>
      <color theme="0" tint="-0.3499799966812134"/>
      <name val="Times New Roman CE"/>
      <family val="1"/>
    </font>
    <font>
      <sz val="10"/>
      <color theme="0" tint="-0.4999699890613556"/>
      <name val="Times New Roman CE"/>
      <family val="1"/>
    </font>
    <font>
      <b/>
      <i/>
      <sz val="12"/>
      <color rgb="FF0000FF"/>
      <name val="Times New Roman CE"/>
      <family val="1"/>
    </font>
    <font>
      <b/>
      <i/>
      <sz val="8"/>
      <color rgb="FF0000FF"/>
      <name val="Times New Roman CE"/>
      <family val="1"/>
    </font>
    <font>
      <i/>
      <sz val="8"/>
      <color rgb="FF0000FF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 indent="1"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 quotePrefix="1">
      <alignment horizontal="left" inden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 quotePrefix="1">
      <alignment horizontal="left" indent="1"/>
    </xf>
    <xf numFmtId="3" fontId="5" fillId="34" borderId="15" xfId="0" applyNumberFormat="1" applyFont="1" applyFill="1" applyBorder="1" applyAlignment="1">
      <alignment horizontal="right" indent="1"/>
    </xf>
    <xf numFmtId="3" fontId="5" fillId="34" borderId="16" xfId="0" applyNumberFormat="1" applyFont="1" applyFill="1" applyBorder="1" applyAlignment="1">
      <alignment horizontal="right" indent="1"/>
    </xf>
    <xf numFmtId="3" fontId="5" fillId="35" borderId="17" xfId="0" applyNumberFormat="1" applyFont="1" applyFill="1" applyBorder="1" applyAlignment="1">
      <alignment horizontal="right" indent="1"/>
    </xf>
    <xf numFmtId="3" fontId="5" fillId="35" borderId="16" xfId="0" applyNumberFormat="1" applyFont="1" applyFill="1" applyBorder="1" applyAlignment="1">
      <alignment horizontal="right" indent="1"/>
    </xf>
    <xf numFmtId="174" fontId="5" fillId="35" borderId="17" xfId="0" applyNumberFormat="1" applyFont="1" applyFill="1" applyBorder="1" applyAlignment="1">
      <alignment horizontal="center"/>
    </xf>
    <xf numFmtId="174" fontId="5" fillId="35" borderId="1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indent="1"/>
    </xf>
    <xf numFmtId="3" fontId="7" fillId="0" borderId="19" xfId="0" applyNumberFormat="1" applyFont="1" applyBorder="1" applyAlignment="1">
      <alignment horizontal="right" indent="1"/>
    </xf>
    <xf numFmtId="3" fontId="7" fillId="0" borderId="20" xfId="0" applyNumberFormat="1" applyFont="1" applyBorder="1" applyAlignment="1">
      <alignment horizontal="right" indent="1"/>
    </xf>
    <xf numFmtId="0" fontId="7" fillId="0" borderId="18" xfId="0" applyFont="1" applyFill="1" applyBorder="1" applyAlignment="1">
      <alignment horizontal="left" indent="1"/>
    </xf>
    <xf numFmtId="3" fontId="7" fillId="36" borderId="21" xfId="0" applyNumberFormat="1" applyFont="1" applyFill="1" applyBorder="1" applyAlignment="1">
      <alignment horizontal="right" indent="1"/>
    </xf>
    <xf numFmtId="3" fontId="7" fillId="36" borderId="20" xfId="0" applyNumberFormat="1" applyFont="1" applyFill="1" applyBorder="1" applyAlignment="1">
      <alignment horizontal="right" indent="1"/>
    </xf>
    <xf numFmtId="174" fontId="7" fillId="36" borderId="21" xfId="0" applyNumberFormat="1" applyFont="1" applyFill="1" applyBorder="1" applyAlignment="1">
      <alignment horizontal="center"/>
    </xf>
    <xf numFmtId="174" fontId="7" fillId="36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 quotePrefix="1">
      <alignment horizontal="left" indent="1"/>
    </xf>
    <xf numFmtId="0" fontId="7" fillId="0" borderId="18" xfId="0" applyFont="1" applyBorder="1" applyAlignment="1" quotePrefix="1">
      <alignment horizontal="left" indent="1"/>
    </xf>
    <xf numFmtId="0" fontId="7" fillId="0" borderId="22" xfId="0" applyFont="1" applyFill="1" applyBorder="1" applyAlignment="1" quotePrefix="1">
      <alignment horizontal="left" indent="1"/>
    </xf>
    <xf numFmtId="3" fontId="7" fillId="0" borderId="23" xfId="0" applyNumberFormat="1" applyFont="1" applyBorder="1" applyAlignment="1">
      <alignment horizontal="right" indent="1"/>
    </xf>
    <xf numFmtId="3" fontId="7" fillId="0" borderId="24" xfId="0" applyNumberFormat="1" applyFont="1" applyBorder="1" applyAlignment="1">
      <alignment horizontal="right" indent="1"/>
    </xf>
    <xf numFmtId="3" fontId="5" fillId="34" borderId="17" xfId="0" applyNumberFormat="1" applyFont="1" applyFill="1" applyBorder="1" applyAlignment="1">
      <alignment horizontal="right" indent="1"/>
    </xf>
    <xf numFmtId="174" fontId="5" fillId="34" borderId="17" xfId="0" applyNumberFormat="1" applyFont="1" applyFill="1" applyBorder="1" applyAlignment="1">
      <alignment horizontal="center"/>
    </xf>
    <xf numFmtId="174" fontId="5" fillId="34" borderId="1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 indent="1"/>
    </xf>
    <xf numFmtId="174" fontId="7" fillId="0" borderId="0" xfId="0" applyNumberFormat="1" applyFont="1" applyBorder="1" applyAlignment="1">
      <alignment horizontal="center"/>
    </xf>
    <xf numFmtId="3" fontId="5" fillId="34" borderId="25" xfId="0" applyNumberFormat="1" applyFont="1" applyFill="1" applyBorder="1" applyAlignment="1">
      <alignment horizontal="right" indent="1"/>
    </xf>
    <xf numFmtId="3" fontId="5" fillId="35" borderId="25" xfId="0" applyNumberFormat="1" applyFont="1" applyFill="1" applyBorder="1" applyAlignment="1">
      <alignment horizontal="right" indent="1"/>
    </xf>
    <xf numFmtId="3" fontId="7" fillId="36" borderId="26" xfId="0" applyNumberFormat="1" applyFont="1" applyFill="1" applyBorder="1" applyAlignment="1">
      <alignment horizontal="right" indent="1"/>
    </xf>
    <xf numFmtId="174" fontId="5" fillId="35" borderId="25" xfId="0" applyNumberFormat="1" applyFont="1" applyFill="1" applyBorder="1" applyAlignment="1">
      <alignment horizontal="center"/>
    </xf>
    <xf numFmtId="174" fontId="7" fillId="36" borderId="26" xfId="0" applyNumberFormat="1" applyFont="1" applyFill="1" applyBorder="1" applyAlignment="1">
      <alignment horizontal="center"/>
    </xf>
    <xf numFmtId="174" fontId="5" fillId="34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right" indent="1"/>
    </xf>
    <xf numFmtId="3" fontId="7" fillId="0" borderId="27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3" fontId="7" fillId="0" borderId="20" xfId="0" applyNumberFormat="1" applyFont="1" applyFill="1" applyBorder="1" applyAlignment="1">
      <alignment horizontal="right" indent="1"/>
    </xf>
    <xf numFmtId="174" fontId="7" fillId="0" borderId="21" xfId="0" applyNumberFormat="1" applyFont="1" applyFill="1" applyBorder="1" applyAlignment="1">
      <alignment horizontal="center"/>
    </xf>
    <xf numFmtId="174" fontId="7" fillId="0" borderId="20" xfId="0" applyNumberFormat="1" applyFont="1" applyFill="1" applyBorder="1" applyAlignment="1">
      <alignment horizontal="center"/>
    </xf>
    <xf numFmtId="174" fontId="7" fillId="0" borderId="26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right" indent="1"/>
    </xf>
    <xf numFmtId="3" fontId="7" fillId="0" borderId="24" xfId="0" applyNumberFormat="1" applyFont="1" applyFill="1" applyBorder="1" applyAlignment="1">
      <alignment horizontal="right" indent="1"/>
    </xf>
    <xf numFmtId="0" fontId="7" fillId="0" borderId="22" xfId="0" applyFont="1" applyFill="1" applyBorder="1" applyAlignment="1">
      <alignment horizontal="left" indent="1"/>
    </xf>
    <xf numFmtId="0" fontId="5" fillId="34" borderId="14" xfId="0" applyFont="1" applyFill="1" applyBorder="1" applyAlignment="1">
      <alignment horizontal="left" indent="1"/>
    </xf>
    <xf numFmtId="3" fontId="7" fillId="0" borderId="29" xfId="0" applyNumberFormat="1" applyFont="1" applyBorder="1" applyAlignment="1">
      <alignment horizontal="right" indent="1"/>
    </xf>
    <xf numFmtId="3" fontId="7" fillId="0" borderId="30" xfId="0" applyNumberFormat="1" applyFont="1" applyBorder="1" applyAlignment="1">
      <alignment horizontal="right" indent="1"/>
    </xf>
    <xf numFmtId="3" fontId="7" fillId="0" borderId="31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quotePrefix="1">
      <alignment horizontal="left" indent="1"/>
    </xf>
    <xf numFmtId="0" fontId="57" fillId="0" borderId="0" xfId="0" applyFont="1" applyAlignment="1">
      <alignment/>
    </xf>
    <xf numFmtId="3" fontId="58" fillId="0" borderId="32" xfId="0" applyNumberFormat="1" applyFont="1" applyFill="1" applyBorder="1" applyAlignment="1">
      <alignment horizontal="right" indent="1"/>
    </xf>
    <xf numFmtId="3" fontId="7" fillId="37" borderId="21" xfId="0" applyNumberFormat="1" applyFont="1" applyFill="1" applyBorder="1" applyAlignment="1">
      <alignment horizontal="right" indent="1"/>
    </xf>
    <xf numFmtId="3" fontId="7" fillId="37" borderId="20" xfId="0" applyNumberFormat="1" applyFont="1" applyFill="1" applyBorder="1" applyAlignment="1">
      <alignment horizontal="right" indent="1"/>
    </xf>
    <xf numFmtId="3" fontId="7" fillId="37" borderId="26" xfId="0" applyNumberFormat="1" applyFont="1" applyFill="1" applyBorder="1" applyAlignment="1">
      <alignment horizontal="right" indent="1"/>
    </xf>
    <xf numFmtId="174" fontId="7" fillId="37" borderId="21" xfId="0" applyNumberFormat="1" applyFont="1" applyFill="1" applyBorder="1" applyAlignment="1">
      <alignment horizontal="center"/>
    </xf>
    <xf numFmtId="174" fontId="7" fillId="37" borderId="20" xfId="0" applyNumberFormat="1" applyFont="1" applyFill="1" applyBorder="1" applyAlignment="1">
      <alignment horizontal="center"/>
    </xf>
    <xf numFmtId="174" fontId="7" fillId="37" borderId="26" xfId="0" applyNumberFormat="1" applyFont="1" applyFill="1" applyBorder="1" applyAlignment="1">
      <alignment horizontal="center"/>
    </xf>
    <xf numFmtId="174" fontId="7" fillId="0" borderId="28" xfId="0" applyNumberFormat="1" applyFont="1" applyFill="1" applyBorder="1" applyAlignment="1">
      <alignment horizontal="center"/>
    </xf>
    <xf numFmtId="174" fontId="7" fillId="0" borderId="24" xfId="0" applyNumberFormat="1" applyFont="1" applyFill="1" applyBorder="1" applyAlignment="1">
      <alignment horizontal="center"/>
    </xf>
    <xf numFmtId="174" fontId="7" fillId="0" borderId="27" xfId="0" applyNumberFormat="1" applyFont="1" applyFill="1" applyBorder="1" applyAlignment="1">
      <alignment horizontal="center"/>
    </xf>
    <xf numFmtId="3" fontId="5" fillId="38" borderId="17" xfId="0" applyNumberFormat="1" applyFont="1" applyFill="1" applyBorder="1" applyAlignment="1">
      <alignment horizontal="right" indent="1"/>
    </xf>
    <xf numFmtId="3" fontId="5" fillId="38" borderId="16" xfId="0" applyNumberFormat="1" applyFont="1" applyFill="1" applyBorder="1" applyAlignment="1">
      <alignment horizontal="right" indent="1"/>
    </xf>
    <xf numFmtId="3" fontId="5" fillId="38" borderId="25" xfId="0" applyNumberFormat="1" applyFont="1" applyFill="1" applyBorder="1" applyAlignment="1">
      <alignment horizontal="right" indent="1"/>
    </xf>
    <xf numFmtId="174" fontId="5" fillId="38" borderId="17" xfId="0" applyNumberFormat="1" applyFont="1" applyFill="1" applyBorder="1" applyAlignment="1">
      <alignment horizontal="center"/>
    </xf>
    <xf numFmtId="174" fontId="5" fillId="38" borderId="16" xfId="0" applyNumberFormat="1" applyFont="1" applyFill="1" applyBorder="1" applyAlignment="1">
      <alignment horizontal="center"/>
    </xf>
    <xf numFmtId="174" fontId="5" fillId="38" borderId="25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right" indent="1"/>
    </xf>
    <xf numFmtId="3" fontId="7" fillId="39" borderId="20" xfId="0" applyNumberFormat="1" applyFont="1" applyFill="1" applyBorder="1" applyAlignment="1">
      <alignment horizontal="right" indent="1"/>
    </xf>
    <xf numFmtId="3" fontId="7" fillId="39" borderId="26" xfId="0" applyNumberFormat="1" applyFont="1" applyFill="1" applyBorder="1" applyAlignment="1">
      <alignment horizontal="right" indent="1"/>
    </xf>
    <xf numFmtId="3" fontId="7" fillId="39" borderId="21" xfId="0" applyNumberFormat="1" applyFont="1" applyFill="1" applyBorder="1" applyAlignment="1">
      <alignment horizontal="right" indent="1"/>
    </xf>
    <xf numFmtId="174" fontId="7" fillId="39" borderId="21" xfId="0" applyNumberFormat="1" applyFont="1" applyFill="1" applyBorder="1" applyAlignment="1">
      <alignment horizontal="center"/>
    </xf>
    <xf numFmtId="174" fontId="7" fillId="39" borderId="26" xfId="0" applyNumberFormat="1" applyFont="1" applyFill="1" applyBorder="1" applyAlignment="1">
      <alignment horizontal="center"/>
    </xf>
    <xf numFmtId="174" fontId="7" fillId="39" borderId="20" xfId="0" applyNumberFormat="1" applyFont="1" applyFill="1" applyBorder="1" applyAlignment="1">
      <alignment horizontal="center"/>
    </xf>
    <xf numFmtId="3" fontId="7" fillId="40" borderId="23" xfId="0" applyNumberFormat="1" applyFont="1" applyFill="1" applyBorder="1" applyAlignment="1">
      <alignment horizontal="right" indent="1"/>
    </xf>
    <xf numFmtId="3" fontId="7" fillId="40" borderId="24" xfId="0" applyNumberFormat="1" applyFont="1" applyFill="1" applyBorder="1" applyAlignment="1">
      <alignment horizontal="right" indent="1"/>
    </xf>
    <xf numFmtId="3" fontId="7" fillId="40" borderId="27" xfId="0" applyNumberFormat="1" applyFont="1" applyFill="1" applyBorder="1" applyAlignment="1">
      <alignment horizontal="right" indent="1"/>
    </xf>
    <xf numFmtId="3" fontId="7" fillId="36" borderId="27" xfId="0" applyNumberFormat="1" applyFont="1" applyFill="1" applyBorder="1" applyAlignment="1">
      <alignment horizontal="right" indent="1"/>
    </xf>
    <xf numFmtId="174" fontId="7" fillId="36" borderId="28" xfId="0" applyNumberFormat="1" applyFont="1" applyFill="1" applyBorder="1" applyAlignment="1">
      <alignment horizontal="center"/>
    </xf>
    <xf numFmtId="174" fontId="7" fillId="36" borderId="27" xfId="0" applyNumberFormat="1" applyFont="1" applyFill="1" applyBorder="1" applyAlignment="1">
      <alignment horizontal="center"/>
    </xf>
    <xf numFmtId="3" fontId="61" fillId="39" borderId="12" xfId="0" applyNumberFormat="1" applyFont="1" applyFill="1" applyBorder="1" applyAlignment="1">
      <alignment horizontal="right" indent="1"/>
    </xf>
    <xf numFmtId="3" fontId="61" fillId="39" borderId="10" xfId="0" applyNumberFormat="1" applyFont="1" applyFill="1" applyBorder="1" applyAlignment="1">
      <alignment horizontal="right" indent="1"/>
    </xf>
    <xf numFmtId="3" fontId="61" fillId="39" borderId="34" xfId="0" applyNumberFormat="1" applyFont="1" applyFill="1" applyBorder="1" applyAlignment="1">
      <alignment horizontal="right" indent="1"/>
    </xf>
    <xf numFmtId="3" fontId="61" fillId="39" borderId="13" xfId="0" applyNumberFormat="1" applyFont="1" applyFill="1" applyBorder="1" applyAlignment="1">
      <alignment horizontal="right" indent="1"/>
    </xf>
    <xf numFmtId="174" fontId="61" fillId="39" borderId="13" xfId="0" applyNumberFormat="1" applyFont="1" applyFill="1" applyBorder="1" applyAlignment="1">
      <alignment horizontal="center"/>
    </xf>
    <xf numFmtId="174" fontId="61" fillId="39" borderId="10" xfId="0" applyNumberFormat="1" applyFont="1" applyFill="1" applyBorder="1" applyAlignment="1">
      <alignment horizontal="center"/>
    </xf>
    <xf numFmtId="174" fontId="61" fillId="39" borderId="34" xfId="0" applyNumberFormat="1" applyFont="1" applyFill="1" applyBorder="1" applyAlignment="1">
      <alignment horizontal="center"/>
    </xf>
    <xf numFmtId="3" fontId="7" fillId="36" borderId="35" xfId="0" applyNumberFormat="1" applyFont="1" applyFill="1" applyBorder="1" applyAlignment="1">
      <alignment horizontal="right" indent="1"/>
    </xf>
    <xf numFmtId="3" fontId="7" fillId="36" borderId="31" xfId="0" applyNumberFormat="1" applyFont="1" applyFill="1" applyBorder="1" applyAlignment="1">
      <alignment horizontal="right" indent="1"/>
    </xf>
    <xf numFmtId="174" fontId="7" fillId="36" borderId="35" xfId="0" applyNumberFormat="1" applyFont="1" applyFill="1" applyBorder="1" applyAlignment="1">
      <alignment horizontal="center"/>
    </xf>
    <xf numFmtId="174" fontId="7" fillId="36" borderId="3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top" wrapText="1" indent="1"/>
    </xf>
    <xf numFmtId="3" fontId="7" fillId="37" borderId="28" xfId="0" applyNumberFormat="1" applyFont="1" applyFill="1" applyBorder="1" applyAlignment="1">
      <alignment horizontal="right" indent="1"/>
    </xf>
    <xf numFmtId="3" fontId="7" fillId="0" borderId="19" xfId="0" applyNumberFormat="1" applyFont="1" applyFill="1" applyBorder="1" applyAlignment="1">
      <alignment horizontal="right" indent="1"/>
    </xf>
    <xf numFmtId="3" fontId="7" fillId="0" borderId="36" xfId="0" applyNumberFormat="1" applyFont="1" applyFill="1" applyBorder="1" applyAlignment="1">
      <alignment horizontal="right" indent="1"/>
    </xf>
    <xf numFmtId="0" fontId="62" fillId="0" borderId="0" xfId="0" applyFont="1" applyFill="1" applyAlignment="1">
      <alignment horizontal="right" indent="1"/>
    </xf>
    <xf numFmtId="0" fontId="62" fillId="0" borderId="0" xfId="0" applyFont="1" applyFill="1" applyAlignment="1">
      <alignment horizontal="left" indent="1"/>
    </xf>
    <xf numFmtId="0" fontId="62" fillId="0" borderId="0" xfId="0" applyFont="1" applyAlignment="1">
      <alignment/>
    </xf>
    <xf numFmtId="0" fontId="4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left" indent="1"/>
    </xf>
    <xf numFmtId="0" fontId="12" fillId="0" borderId="0" xfId="0" applyFont="1" applyAlignment="1">
      <alignment horizontal="left" indent="1"/>
    </xf>
    <xf numFmtId="3" fontId="7" fillId="37" borderId="35" xfId="0" applyNumberFormat="1" applyFont="1" applyFill="1" applyBorder="1" applyAlignment="1">
      <alignment horizontal="right" indent="1"/>
    </xf>
    <xf numFmtId="3" fontId="7" fillId="37" borderId="30" xfId="0" applyNumberFormat="1" applyFont="1" applyFill="1" applyBorder="1" applyAlignment="1">
      <alignment horizontal="right" indent="1"/>
    </xf>
    <xf numFmtId="174" fontId="7" fillId="37" borderId="30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right" indent="1"/>
    </xf>
    <xf numFmtId="174" fontId="7" fillId="0" borderId="3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 indent="1"/>
    </xf>
    <xf numFmtId="0" fontId="63" fillId="0" borderId="11" xfId="0" applyFont="1" applyFill="1" applyBorder="1" applyAlignment="1">
      <alignment horizontal="left" vertical="center" indent="1"/>
    </xf>
    <xf numFmtId="0" fontId="7" fillId="0" borderId="37" xfId="0" applyFont="1" applyFill="1" applyBorder="1" applyAlignment="1" quotePrefix="1">
      <alignment horizontal="left" indent="1"/>
    </xf>
    <xf numFmtId="3" fontId="7" fillId="0" borderId="35" xfId="0" applyNumberFormat="1" applyFont="1" applyFill="1" applyBorder="1" applyAlignment="1">
      <alignment horizontal="right" indent="1"/>
    </xf>
    <xf numFmtId="174" fontId="7" fillId="0" borderId="35" xfId="0" applyNumberFormat="1" applyFont="1" applyFill="1" applyBorder="1" applyAlignment="1">
      <alignment horizontal="center"/>
    </xf>
    <xf numFmtId="174" fontId="7" fillId="0" borderId="31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left" indent="1"/>
    </xf>
    <xf numFmtId="174" fontId="7" fillId="0" borderId="19" xfId="0" applyNumberFormat="1" applyFont="1" applyFill="1" applyBorder="1" applyAlignment="1">
      <alignment horizontal="center"/>
    </xf>
    <xf numFmtId="174" fontId="7" fillId="0" borderId="3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 indent="1"/>
    </xf>
    <xf numFmtId="49" fontId="60" fillId="0" borderId="39" xfId="0" applyNumberFormat="1" applyFont="1" applyFill="1" applyBorder="1" applyAlignment="1">
      <alignment horizontal="center"/>
    </xf>
    <xf numFmtId="14" fontId="60" fillId="0" borderId="20" xfId="0" applyNumberFormat="1" applyFont="1" applyFill="1" applyBorder="1" applyAlignment="1">
      <alignment horizontal="center"/>
    </xf>
    <xf numFmtId="14" fontId="7" fillId="37" borderId="18" xfId="0" applyNumberFormat="1" applyFont="1" applyFill="1" applyBorder="1" applyAlignment="1">
      <alignment horizontal="center"/>
    </xf>
    <xf numFmtId="14" fontId="7" fillId="41" borderId="39" xfId="0" applyNumberFormat="1" applyFont="1" applyFill="1" applyBorder="1" applyAlignment="1">
      <alignment horizontal="center"/>
    </xf>
    <xf numFmtId="14" fontId="7" fillId="41" borderId="39" xfId="0" applyNumberFormat="1" applyFont="1" applyFill="1" applyBorder="1" applyAlignment="1">
      <alignment horizontal="center" shrinkToFi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top" wrapText="1" indent="1"/>
    </xf>
    <xf numFmtId="49" fontId="60" fillId="0" borderId="39" xfId="0" applyNumberFormat="1" applyFont="1" applyFill="1" applyBorder="1" applyAlignment="1">
      <alignment horizontal="center"/>
    </xf>
    <xf numFmtId="14" fontId="60" fillId="0" borderId="20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right" indent="1"/>
    </xf>
    <xf numFmtId="3" fontId="7" fillId="0" borderId="40" xfId="0" applyNumberFormat="1" applyFont="1" applyFill="1" applyBorder="1" applyAlignment="1">
      <alignment horizontal="right" indent="1"/>
    </xf>
    <xf numFmtId="3" fontId="7" fillId="0" borderId="22" xfId="0" applyNumberFormat="1" applyFont="1" applyFill="1" applyBorder="1" applyAlignment="1">
      <alignment horizontal="right" indent="1"/>
    </xf>
    <xf numFmtId="49" fontId="9" fillId="0" borderId="0" xfId="0" applyNumberFormat="1" applyFont="1" applyBorder="1" applyAlignment="1">
      <alignment horizontal="right"/>
    </xf>
    <xf numFmtId="3" fontId="64" fillId="0" borderId="11" xfId="0" applyNumberFormat="1" applyFont="1" applyFill="1" applyBorder="1" applyAlignment="1">
      <alignment horizontal="right" vertical="center" indent="1"/>
    </xf>
    <xf numFmtId="3" fontId="64" fillId="0" borderId="10" xfId="0" applyNumberFormat="1" applyFont="1" applyFill="1" applyBorder="1" applyAlignment="1">
      <alignment horizontal="right" vertical="center" indent="1"/>
    </xf>
    <xf numFmtId="174" fontId="65" fillId="0" borderId="10" xfId="0" applyNumberFormat="1" applyFont="1" applyFill="1" applyBorder="1" applyAlignment="1">
      <alignment horizontal="center" vertical="center"/>
    </xf>
    <xf numFmtId="14" fontId="7" fillId="37" borderId="37" xfId="0" applyNumberFormat="1" applyFont="1" applyFill="1" applyBorder="1" applyAlignment="1">
      <alignment horizontal="center"/>
    </xf>
    <xf numFmtId="14" fontId="7" fillId="41" borderId="41" xfId="0" applyNumberFormat="1" applyFont="1" applyFill="1" applyBorder="1" applyAlignment="1">
      <alignment horizontal="center"/>
    </xf>
    <xf numFmtId="14" fontId="7" fillId="42" borderId="20" xfId="0" applyNumberFormat="1" applyFont="1" applyFill="1" applyBorder="1" applyAlignment="1">
      <alignment horizontal="center"/>
    </xf>
    <xf numFmtId="49" fontId="7" fillId="42" borderId="39" xfId="0" applyNumberFormat="1" applyFont="1" applyFill="1" applyBorder="1" applyAlignment="1">
      <alignment horizontal="center"/>
    </xf>
    <xf numFmtId="14" fontId="7" fillId="37" borderId="18" xfId="0" applyNumberFormat="1" applyFont="1" applyFill="1" applyBorder="1" applyAlignment="1">
      <alignment horizontal="center"/>
    </xf>
    <xf numFmtId="14" fontId="7" fillId="37" borderId="39" xfId="0" applyNumberFormat="1" applyFont="1" applyFill="1" applyBorder="1" applyAlignment="1">
      <alignment horizontal="center"/>
    </xf>
    <xf numFmtId="14" fontId="60" fillId="0" borderId="20" xfId="0" applyNumberFormat="1" applyFont="1" applyFill="1" applyBorder="1" applyAlignment="1">
      <alignment horizontal="center"/>
    </xf>
    <xf numFmtId="49" fontId="60" fillId="0" borderId="39" xfId="0" applyNumberFormat="1" applyFont="1" applyFill="1" applyBorder="1" applyAlignment="1">
      <alignment horizontal="center"/>
    </xf>
    <xf numFmtId="14" fontId="7" fillId="42" borderId="38" xfId="0" applyNumberFormat="1" applyFont="1" applyFill="1" applyBorder="1" applyAlignment="1">
      <alignment horizontal="center"/>
    </xf>
    <xf numFmtId="49" fontId="7" fillId="42" borderId="38" xfId="0" applyNumberFormat="1" applyFont="1" applyFill="1" applyBorder="1" applyAlignment="1">
      <alignment horizontal="center"/>
    </xf>
    <xf numFmtId="49" fontId="59" fillId="38" borderId="14" xfId="0" applyNumberFormat="1" applyFont="1" applyFill="1" applyBorder="1" applyAlignment="1">
      <alignment horizontal="center"/>
    </xf>
    <xf numFmtId="49" fontId="59" fillId="38" borderId="42" xfId="0" applyNumberFormat="1" applyFont="1" applyFill="1" applyBorder="1" applyAlignment="1">
      <alignment horizontal="center"/>
    </xf>
    <xf numFmtId="14" fontId="7" fillId="38" borderId="14" xfId="0" applyNumberFormat="1" applyFont="1" applyFill="1" applyBorder="1" applyAlignment="1">
      <alignment horizontal="center"/>
    </xf>
    <xf numFmtId="49" fontId="7" fillId="38" borderId="42" xfId="0" applyNumberFormat="1" applyFont="1" applyFill="1" applyBorder="1" applyAlignment="1">
      <alignment horizontal="center"/>
    </xf>
    <xf numFmtId="14" fontId="7" fillId="42" borderId="11" xfId="0" applyNumberFormat="1" applyFont="1" applyFill="1" applyBorder="1" applyAlignment="1">
      <alignment horizontal="center"/>
    </xf>
    <xf numFmtId="49" fontId="7" fillId="42" borderId="33" xfId="0" applyNumberFormat="1" applyFont="1" applyFill="1" applyBorder="1" applyAlignment="1">
      <alignment horizontal="center"/>
    </xf>
    <xf numFmtId="49" fontId="59" fillId="35" borderId="14" xfId="0" applyNumberFormat="1" applyFont="1" applyFill="1" applyBorder="1" applyAlignment="1">
      <alignment horizontal="center"/>
    </xf>
    <xf numFmtId="49" fontId="59" fillId="35" borderId="42" xfId="0" applyNumberFormat="1" applyFont="1" applyFill="1" applyBorder="1" applyAlignment="1">
      <alignment horizontal="center"/>
    </xf>
    <xf numFmtId="49" fontId="60" fillId="0" borderId="20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14" fontId="7" fillId="42" borderId="18" xfId="0" applyNumberFormat="1" applyFont="1" applyFill="1" applyBorder="1" applyAlignment="1">
      <alignment horizontal="center"/>
    </xf>
    <xf numFmtId="49" fontId="59" fillId="34" borderId="14" xfId="0" applyNumberFormat="1" applyFont="1" applyFill="1" applyBorder="1" applyAlignment="1">
      <alignment horizontal="center"/>
    </xf>
    <xf numFmtId="49" fontId="59" fillId="34" borderId="4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49" fontId="5" fillId="24" borderId="43" xfId="0" applyNumberFormat="1" applyFont="1" applyFill="1" applyBorder="1" applyAlignment="1">
      <alignment horizontal="center" shrinkToFit="1"/>
    </xf>
    <xf numFmtId="14" fontId="60" fillId="0" borderId="24" xfId="0" applyNumberFormat="1" applyFont="1" applyFill="1" applyBorder="1" applyAlignment="1">
      <alignment horizontal="center"/>
    </xf>
    <xf numFmtId="49" fontId="60" fillId="0" borderId="4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top" wrapText="1" indent="1"/>
    </xf>
    <xf numFmtId="49" fontId="59" fillId="34" borderId="44" xfId="0" applyNumberFormat="1" applyFont="1" applyFill="1" applyBorder="1" applyAlignment="1">
      <alignment horizontal="center"/>
    </xf>
    <xf numFmtId="49" fontId="59" fillId="34" borderId="45" xfId="0" applyNumberFormat="1" applyFont="1" applyFill="1" applyBorder="1" applyAlignment="1">
      <alignment horizontal="center"/>
    </xf>
    <xf numFmtId="49" fontId="7" fillId="42" borderId="11" xfId="0" applyNumberFormat="1" applyFont="1" applyFill="1" applyBorder="1" applyAlignment="1">
      <alignment horizontal="center"/>
    </xf>
    <xf numFmtId="49" fontId="7" fillId="39" borderId="20" xfId="0" applyNumberFormat="1" applyFont="1" applyFill="1" applyBorder="1" applyAlignment="1">
      <alignment horizontal="center"/>
    </xf>
    <xf numFmtId="49" fontId="7" fillId="39" borderId="39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60" fillId="39" borderId="11" xfId="0" applyNumberFormat="1" applyFont="1" applyFill="1" applyBorder="1" applyAlignment="1">
      <alignment horizontal="center"/>
    </xf>
    <xf numFmtId="49" fontId="60" fillId="39" borderId="33" xfId="0" applyNumberFormat="1" applyFont="1" applyFill="1" applyBorder="1" applyAlignment="1">
      <alignment horizontal="center"/>
    </xf>
    <xf numFmtId="14" fontId="7" fillId="42" borderId="22" xfId="0" applyNumberFormat="1" applyFont="1" applyFill="1" applyBorder="1" applyAlignment="1">
      <alignment horizontal="center"/>
    </xf>
    <xf numFmtId="49" fontId="7" fillId="42" borderId="40" xfId="0" applyNumberFormat="1" applyFont="1" applyFill="1" applyBorder="1" applyAlignment="1">
      <alignment horizontal="center"/>
    </xf>
    <xf numFmtId="14" fontId="7" fillId="37" borderId="30" xfId="0" applyNumberFormat="1" applyFont="1" applyFill="1" applyBorder="1" applyAlignment="1">
      <alignment horizontal="center"/>
    </xf>
    <xf numFmtId="49" fontId="7" fillId="36" borderId="41" xfId="0" applyNumberFormat="1" applyFont="1" applyFill="1" applyBorder="1" applyAlignment="1">
      <alignment horizontal="center"/>
    </xf>
    <xf numFmtId="14" fontId="7" fillId="37" borderId="22" xfId="0" applyNumberFormat="1" applyFont="1" applyFill="1" applyBorder="1" applyAlignment="1">
      <alignment horizontal="center"/>
    </xf>
    <xf numFmtId="49" fontId="7" fillId="37" borderId="40" xfId="0" applyNumberFormat="1" applyFont="1" applyFill="1" applyBorder="1" applyAlignment="1">
      <alignment horizontal="center"/>
    </xf>
    <xf numFmtId="14" fontId="7" fillId="37" borderId="20" xfId="0" applyNumberFormat="1" applyFont="1" applyFill="1" applyBorder="1" applyAlignment="1">
      <alignment horizontal="center"/>
    </xf>
    <xf numFmtId="49" fontId="7" fillId="36" borderId="39" xfId="0" applyNumberFormat="1" applyFont="1" applyFill="1" applyBorder="1" applyAlignment="1">
      <alignment horizontal="center"/>
    </xf>
    <xf numFmtId="14" fontId="7" fillId="0" borderId="3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60" fillId="0" borderId="24" xfId="0" applyNumberFormat="1" applyFont="1" applyFill="1" applyBorder="1" applyAlignment="1">
      <alignment horizontal="center"/>
    </xf>
    <xf numFmtId="49" fontId="60" fillId="39" borderId="20" xfId="0" applyNumberFormat="1" applyFont="1" applyFill="1" applyBorder="1" applyAlignment="1">
      <alignment horizontal="center"/>
    </xf>
    <xf numFmtId="49" fontId="60" fillId="39" borderId="39" xfId="0" applyNumberFormat="1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 wrapText="1" indent="1"/>
    </xf>
    <xf numFmtId="0" fontId="5" fillId="33" borderId="32" xfId="0" applyFont="1" applyFill="1" applyBorder="1" applyAlignment="1">
      <alignment horizontal="left" vertical="center" indent="1"/>
    </xf>
    <xf numFmtId="0" fontId="5" fillId="33" borderId="48" xfId="0" applyFont="1" applyFill="1" applyBorder="1" applyAlignment="1">
      <alignment horizontal="left" vertical="center" indent="1"/>
    </xf>
    <xf numFmtId="0" fontId="6" fillId="33" borderId="49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aras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169</xdr:row>
      <xdr:rowOff>19050</xdr:rowOff>
    </xdr:from>
    <xdr:to>
      <xdr:col>0</xdr:col>
      <xdr:colOff>904875</xdr:colOff>
      <xdr:row>170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6784300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169</xdr:row>
      <xdr:rowOff>19050</xdr:rowOff>
    </xdr:from>
    <xdr:to>
      <xdr:col>0</xdr:col>
      <xdr:colOff>1752600</xdr:colOff>
      <xdr:row>170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6784300"/>
          <a:ext cx="733425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173</xdr:row>
      <xdr:rowOff>0</xdr:rowOff>
    </xdr:from>
    <xdr:to>
      <xdr:col>0</xdr:col>
      <xdr:colOff>914400</xdr:colOff>
      <xdr:row>174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80975" y="27793950"/>
          <a:ext cx="733425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177</xdr:row>
      <xdr:rowOff>0</xdr:rowOff>
    </xdr:from>
    <xdr:to>
      <xdr:col>0</xdr:col>
      <xdr:colOff>914400</xdr:colOff>
      <xdr:row>178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80975" y="28660725"/>
          <a:ext cx="733425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193"/>
  <sheetViews>
    <sheetView showGridLines="0" showRowColHeaders="0"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53.625" style="3" customWidth="1"/>
    <col min="2" max="10" width="7.75390625" style="1" customWidth="1"/>
    <col min="11" max="12" width="12.75390625" style="1" customWidth="1"/>
    <col min="13" max="13" width="2.00390625" style="1" customWidth="1"/>
    <col min="14" max="16384" width="8.875" style="1" customWidth="1"/>
  </cols>
  <sheetData>
    <row r="1" spans="1:10" ht="48.75" customHeight="1">
      <c r="A1" s="119" t="s">
        <v>165</v>
      </c>
      <c r="B1" s="9"/>
      <c r="C1" s="9"/>
      <c r="D1" s="9"/>
      <c r="E1" s="9"/>
      <c r="F1" s="9"/>
      <c r="G1" s="9"/>
      <c r="H1" s="9"/>
      <c r="I1" s="9"/>
      <c r="J1" s="9"/>
    </row>
    <row r="2" spans="1:12" ht="30.75" customHeight="1">
      <c r="A2" s="198" t="s">
        <v>0</v>
      </c>
      <c r="B2" s="201" t="s">
        <v>96</v>
      </c>
      <c r="C2" s="202"/>
      <c r="D2" s="202"/>
      <c r="E2" s="203" t="s">
        <v>157</v>
      </c>
      <c r="F2" s="204"/>
      <c r="G2" s="204"/>
      <c r="H2" s="201" t="s">
        <v>1</v>
      </c>
      <c r="I2" s="202"/>
      <c r="J2" s="202"/>
      <c r="K2" s="205" t="s">
        <v>2</v>
      </c>
      <c r="L2" s="206"/>
    </row>
    <row r="3" spans="1:12" ht="12.75">
      <c r="A3" s="199"/>
      <c r="B3" s="211" t="s">
        <v>3</v>
      </c>
      <c r="C3" s="212"/>
      <c r="D3" s="196" t="s">
        <v>4</v>
      </c>
      <c r="E3" s="213" t="s">
        <v>3</v>
      </c>
      <c r="F3" s="212"/>
      <c r="G3" s="196" t="s">
        <v>4</v>
      </c>
      <c r="H3" s="213" t="s">
        <v>3</v>
      </c>
      <c r="I3" s="212"/>
      <c r="J3" s="196" t="s">
        <v>4</v>
      </c>
      <c r="K3" s="207"/>
      <c r="L3" s="208"/>
    </row>
    <row r="4" spans="1:12" ht="16.5" customHeight="1">
      <c r="A4" s="200"/>
      <c r="B4" s="10" t="s">
        <v>5</v>
      </c>
      <c r="C4" s="7" t="s">
        <v>6</v>
      </c>
      <c r="D4" s="197"/>
      <c r="E4" s="11" t="s">
        <v>5</v>
      </c>
      <c r="F4" s="7" t="s">
        <v>6</v>
      </c>
      <c r="G4" s="197"/>
      <c r="H4" s="11" t="s">
        <v>5</v>
      </c>
      <c r="I4" s="7" t="s">
        <v>6</v>
      </c>
      <c r="J4" s="197"/>
      <c r="K4" s="209"/>
      <c r="L4" s="210"/>
    </row>
    <row r="5" spans="1:13" s="59" customFormat="1" ht="18" customHeight="1">
      <c r="A5" s="120" t="s">
        <v>7</v>
      </c>
      <c r="B5" s="142"/>
      <c r="C5" s="143"/>
      <c r="D5" s="143"/>
      <c r="E5" s="143"/>
      <c r="F5" s="143"/>
      <c r="G5" s="143"/>
      <c r="H5" s="144"/>
      <c r="I5" s="144"/>
      <c r="J5" s="144"/>
      <c r="K5" s="76"/>
      <c r="L5" s="77"/>
      <c r="M5" s="60"/>
    </row>
    <row r="6" spans="1:12" ht="12" customHeight="1">
      <c r="A6" s="12" t="s">
        <v>8</v>
      </c>
      <c r="B6" s="13">
        <f>SUM(B7:B19)</f>
        <v>3925</v>
      </c>
      <c r="C6" s="14">
        <f>SUM(C7:C19)</f>
        <v>760</v>
      </c>
      <c r="D6" s="37">
        <f aca="true" t="shared" si="0" ref="D6:D70">B6+C6</f>
        <v>4685</v>
      </c>
      <c r="E6" s="15">
        <f>SUM(E7:E19)</f>
        <v>1897</v>
      </c>
      <c r="F6" s="16">
        <f>SUM(F7:F19)</f>
        <v>178</v>
      </c>
      <c r="G6" s="38">
        <f>SUM(E6:F6)</f>
        <v>2075</v>
      </c>
      <c r="H6" s="17">
        <f aca="true" t="shared" si="1" ref="H6:J21">E6/B6</f>
        <v>0.483312101910828</v>
      </c>
      <c r="I6" s="18">
        <f t="shared" si="1"/>
        <v>0.23421052631578948</v>
      </c>
      <c r="J6" s="40">
        <f t="shared" si="1"/>
        <v>0.4429028815368196</v>
      </c>
      <c r="K6" s="155"/>
      <c r="L6" s="156"/>
    </row>
    <row r="7" spans="1:12" ht="12" customHeight="1">
      <c r="A7" s="19" t="s">
        <v>10</v>
      </c>
      <c r="B7" s="80"/>
      <c r="C7" s="81"/>
      <c r="D7" s="82"/>
      <c r="E7" s="83"/>
      <c r="F7" s="81"/>
      <c r="G7" s="82"/>
      <c r="H7" s="84"/>
      <c r="I7" s="86"/>
      <c r="J7" s="85"/>
      <c r="K7" s="193"/>
      <c r="L7" s="194"/>
    </row>
    <row r="8" spans="1:12" ht="12" customHeight="1">
      <c r="A8" s="22" t="s">
        <v>12</v>
      </c>
      <c r="B8" s="20">
        <v>470</v>
      </c>
      <c r="C8" s="21">
        <v>170</v>
      </c>
      <c r="D8" s="43">
        <f t="shared" si="0"/>
        <v>640</v>
      </c>
      <c r="E8" s="23">
        <v>15</v>
      </c>
      <c r="F8" s="24">
        <v>3</v>
      </c>
      <c r="G8" s="39">
        <f aca="true" t="shared" si="2" ref="G8:G19">E8+F8</f>
        <v>18</v>
      </c>
      <c r="H8" s="25">
        <f t="shared" si="1"/>
        <v>0.031914893617021274</v>
      </c>
      <c r="I8" s="26">
        <f t="shared" si="1"/>
        <v>0.01764705882352941</v>
      </c>
      <c r="J8" s="41">
        <f t="shared" si="1"/>
        <v>0.028125</v>
      </c>
      <c r="K8" s="188" t="s">
        <v>169</v>
      </c>
      <c r="L8" s="195"/>
    </row>
    <row r="9" spans="1:12" ht="12" customHeight="1">
      <c r="A9" s="22" t="s">
        <v>11</v>
      </c>
      <c r="B9" s="20">
        <v>697</v>
      </c>
      <c r="C9" s="21">
        <v>0</v>
      </c>
      <c r="D9" s="43">
        <f t="shared" si="0"/>
        <v>697</v>
      </c>
      <c r="E9" s="46">
        <v>621</v>
      </c>
      <c r="F9" s="47">
        <v>0</v>
      </c>
      <c r="G9" s="43">
        <f t="shared" si="2"/>
        <v>621</v>
      </c>
      <c r="H9" s="48">
        <f t="shared" si="1"/>
        <v>0.890961262553802</v>
      </c>
      <c r="I9" s="49" t="s">
        <v>99</v>
      </c>
      <c r="J9" s="50">
        <f t="shared" si="1"/>
        <v>0.890961262553802</v>
      </c>
      <c r="K9" s="163"/>
      <c r="L9" s="152"/>
    </row>
    <row r="10" spans="1:12" ht="12" customHeight="1">
      <c r="A10" s="19" t="s">
        <v>15</v>
      </c>
      <c r="B10" s="20">
        <v>580</v>
      </c>
      <c r="C10" s="21">
        <v>0</v>
      </c>
      <c r="D10" s="43">
        <f t="shared" si="0"/>
        <v>580</v>
      </c>
      <c r="E10" s="61">
        <v>162</v>
      </c>
      <c r="F10" s="47">
        <v>0</v>
      </c>
      <c r="G10" s="63">
        <f t="shared" si="2"/>
        <v>162</v>
      </c>
      <c r="H10" s="64">
        <f t="shared" si="1"/>
        <v>0.2793103448275862</v>
      </c>
      <c r="I10" s="48" t="s">
        <v>99</v>
      </c>
      <c r="J10" s="66">
        <f t="shared" si="1"/>
        <v>0.2793103448275862</v>
      </c>
      <c r="K10" s="188">
        <v>45457</v>
      </c>
      <c r="L10" s="195"/>
    </row>
    <row r="11" spans="1:12" ht="12" customHeight="1">
      <c r="A11" s="19" t="s">
        <v>16</v>
      </c>
      <c r="B11" s="20">
        <v>500</v>
      </c>
      <c r="C11" s="21">
        <v>250</v>
      </c>
      <c r="D11" s="43">
        <f t="shared" si="0"/>
        <v>750</v>
      </c>
      <c r="E11" s="46">
        <v>267</v>
      </c>
      <c r="F11" s="47">
        <v>130</v>
      </c>
      <c r="G11" s="43">
        <f t="shared" si="2"/>
        <v>397</v>
      </c>
      <c r="H11" s="48">
        <f t="shared" si="1"/>
        <v>0.534</v>
      </c>
      <c r="I11" s="49">
        <f>F11/C11</f>
        <v>0.52</v>
      </c>
      <c r="J11" s="50">
        <f t="shared" si="1"/>
        <v>0.5293333333333333</v>
      </c>
      <c r="K11" s="163"/>
      <c r="L11" s="152"/>
    </row>
    <row r="12" spans="1:12" ht="12" customHeight="1">
      <c r="A12" s="19" t="s">
        <v>14</v>
      </c>
      <c r="B12" s="80"/>
      <c r="C12" s="81"/>
      <c r="D12" s="82"/>
      <c r="E12" s="83"/>
      <c r="F12" s="81"/>
      <c r="G12" s="82"/>
      <c r="H12" s="84"/>
      <c r="I12" s="86"/>
      <c r="J12" s="85"/>
      <c r="K12" s="193"/>
      <c r="L12" s="194"/>
    </row>
    <row r="13" spans="1:12" ht="12" customHeight="1">
      <c r="A13" s="19" t="s">
        <v>17</v>
      </c>
      <c r="B13" s="20">
        <v>255</v>
      </c>
      <c r="C13" s="21">
        <v>0</v>
      </c>
      <c r="D13" s="43">
        <f t="shared" si="0"/>
        <v>255</v>
      </c>
      <c r="E13" s="61">
        <v>0</v>
      </c>
      <c r="F13" s="47">
        <v>0</v>
      </c>
      <c r="G13" s="63">
        <f t="shared" si="2"/>
        <v>0</v>
      </c>
      <c r="H13" s="64">
        <f t="shared" si="1"/>
        <v>0</v>
      </c>
      <c r="I13" s="48" t="s">
        <v>99</v>
      </c>
      <c r="J13" s="66">
        <f t="shared" si="1"/>
        <v>0</v>
      </c>
      <c r="K13" s="188">
        <v>45483</v>
      </c>
      <c r="L13" s="195"/>
    </row>
    <row r="14" spans="1:12" ht="12" customHeight="1">
      <c r="A14" s="27" t="s">
        <v>127</v>
      </c>
      <c r="B14" s="20">
        <v>45</v>
      </c>
      <c r="C14" s="21">
        <v>30</v>
      </c>
      <c r="D14" s="43">
        <f t="shared" si="0"/>
        <v>75</v>
      </c>
      <c r="E14" s="61">
        <v>3</v>
      </c>
      <c r="F14" s="62">
        <v>8</v>
      </c>
      <c r="G14" s="63">
        <f t="shared" si="2"/>
        <v>11</v>
      </c>
      <c r="H14" s="64">
        <f t="shared" si="1"/>
        <v>0.06666666666666667</v>
      </c>
      <c r="I14" s="64">
        <f t="shared" si="1"/>
        <v>0.26666666666666666</v>
      </c>
      <c r="J14" s="66">
        <f t="shared" si="1"/>
        <v>0.14666666666666667</v>
      </c>
      <c r="K14" s="188">
        <v>45473</v>
      </c>
      <c r="L14" s="195"/>
    </row>
    <row r="15" spans="1:12" ht="12" customHeight="1">
      <c r="A15" s="19" t="s">
        <v>18</v>
      </c>
      <c r="B15" s="20">
        <v>520</v>
      </c>
      <c r="C15" s="21">
        <v>0</v>
      </c>
      <c r="D15" s="43">
        <f t="shared" si="0"/>
        <v>520</v>
      </c>
      <c r="E15" s="46">
        <v>280</v>
      </c>
      <c r="F15" s="47">
        <v>0</v>
      </c>
      <c r="G15" s="43">
        <f t="shared" si="2"/>
        <v>280</v>
      </c>
      <c r="H15" s="48">
        <f t="shared" si="1"/>
        <v>0.5384615384615384</v>
      </c>
      <c r="I15" s="49" t="s">
        <v>99</v>
      </c>
      <c r="J15" s="50">
        <f t="shared" si="1"/>
        <v>0.5384615384615384</v>
      </c>
      <c r="K15" s="163"/>
      <c r="L15" s="152"/>
    </row>
    <row r="16" spans="1:12" ht="12" customHeight="1">
      <c r="A16" s="19" t="s">
        <v>9</v>
      </c>
      <c r="B16" s="20">
        <v>28</v>
      </c>
      <c r="C16" s="21">
        <v>10</v>
      </c>
      <c r="D16" s="43">
        <f t="shared" si="0"/>
        <v>38</v>
      </c>
      <c r="E16" s="46">
        <v>0</v>
      </c>
      <c r="F16" s="47">
        <v>0</v>
      </c>
      <c r="G16" s="43">
        <f t="shared" si="2"/>
        <v>0</v>
      </c>
      <c r="H16" s="48">
        <f t="shared" si="1"/>
        <v>0</v>
      </c>
      <c r="I16" s="49">
        <f t="shared" si="1"/>
        <v>0</v>
      </c>
      <c r="J16" s="50">
        <f t="shared" si="1"/>
        <v>0</v>
      </c>
      <c r="K16" s="147">
        <v>45498</v>
      </c>
      <c r="L16" s="148"/>
    </row>
    <row r="17" spans="1:12" ht="12" customHeight="1">
      <c r="A17" s="28" t="s">
        <v>13</v>
      </c>
      <c r="B17" s="80"/>
      <c r="C17" s="81"/>
      <c r="D17" s="82"/>
      <c r="E17" s="83"/>
      <c r="F17" s="81"/>
      <c r="G17" s="82"/>
      <c r="H17" s="84"/>
      <c r="I17" s="86"/>
      <c r="J17" s="85"/>
      <c r="K17" s="193"/>
      <c r="L17" s="194"/>
    </row>
    <row r="18" spans="1:12" ht="12" customHeight="1">
      <c r="A18" s="19" t="s">
        <v>19</v>
      </c>
      <c r="B18" s="20">
        <v>530</v>
      </c>
      <c r="C18" s="21">
        <v>300</v>
      </c>
      <c r="D18" s="43">
        <f t="shared" si="0"/>
        <v>830</v>
      </c>
      <c r="E18" s="46">
        <v>301</v>
      </c>
      <c r="F18" s="62">
        <v>37</v>
      </c>
      <c r="G18" s="63">
        <f t="shared" si="2"/>
        <v>338</v>
      </c>
      <c r="H18" s="48">
        <f t="shared" si="1"/>
        <v>0.5679245283018868</v>
      </c>
      <c r="I18" s="65">
        <f t="shared" si="1"/>
        <v>0.12333333333333334</v>
      </c>
      <c r="J18" s="66">
        <f t="shared" si="1"/>
        <v>0.4072289156626506</v>
      </c>
      <c r="K18" s="131" t="s">
        <v>170</v>
      </c>
      <c r="L18" s="132" t="s">
        <v>159</v>
      </c>
    </row>
    <row r="19" spans="1:12" ht="12" customHeight="1">
      <c r="A19" s="19" t="s">
        <v>20</v>
      </c>
      <c r="B19" s="20">
        <v>300</v>
      </c>
      <c r="C19" s="21">
        <v>0</v>
      </c>
      <c r="D19" s="43">
        <f t="shared" si="0"/>
        <v>300</v>
      </c>
      <c r="E19" s="46">
        <v>248</v>
      </c>
      <c r="F19" s="47">
        <v>0</v>
      </c>
      <c r="G19" s="43">
        <f t="shared" si="2"/>
        <v>248</v>
      </c>
      <c r="H19" s="48">
        <f t="shared" si="1"/>
        <v>0.8266666666666667</v>
      </c>
      <c r="I19" s="49" t="s">
        <v>99</v>
      </c>
      <c r="J19" s="50">
        <f t="shared" si="1"/>
        <v>0.8266666666666667</v>
      </c>
      <c r="K19" s="147" t="s">
        <v>160</v>
      </c>
      <c r="L19" s="148"/>
    </row>
    <row r="20" spans="1:12" ht="12" customHeight="1">
      <c r="A20" s="12" t="s">
        <v>21</v>
      </c>
      <c r="B20" s="13">
        <f>SUM(B21:B28)</f>
        <v>2561</v>
      </c>
      <c r="C20" s="14">
        <f>SUM(C21:C28)</f>
        <v>0</v>
      </c>
      <c r="D20" s="37">
        <f t="shared" si="0"/>
        <v>2561</v>
      </c>
      <c r="E20" s="32">
        <f>SUM(E21:E28)</f>
        <v>1713</v>
      </c>
      <c r="F20" s="14">
        <f>SUM(F21:F28)</f>
        <v>0</v>
      </c>
      <c r="G20" s="37">
        <f>SUM(E20:F20)</f>
        <v>1713</v>
      </c>
      <c r="H20" s="33">
        <f t="shared" si="1"/>
        <v>0.6688793440062476</v>
      </c>
      <c r="I20" s="34" t="s">
        <v>99</v>
      </c>
      <c r="J20" s="42">
        <f t="shared" si="1"/>
        <v>0.6688793440062476</v>
      </c>
      <c r="K20" s="167"/>
      <c r="L20" s="168"/>
    </row>
    <row r="21" spans="1:12" ht="12" customHeight="1">
      <c r="A21" s="22" t="s">
        <v>104</v>
      </c>
      <c r="B21" s="20">
        <v>55</v>
      </c>
      <c r="C21" s="21">
        <v>0</v>
      </c>
      <c r="D21" s="43">
        <f t="shared" si="0"/>
        <v>55</v>
      </c>
      <c r="E21" s="46">
        <v>54</v>
      </c>
      <c r="F21" s="21">
        <v>0</v>
      </c>
      <c r="G21" s="43">
        <f aca="true" t="shared" si="3" ref="G21:G28">E21+F21</f>
        <v>54</v>
      </c>
      <c r="H21" s="48">
        <f t="shared" si="1"/>
        <v>0.9818181818181818</v>
      </c>
      <c r="I21" s="49" t="s">
        <v>99</v>
      </c>
      <c r="J21" s="50">
        <f t="shared" si="1"/>
        <v>0.9818181818181818</v>
      </c>
      <c r="K21" s="147">
        <v>45504</v>
      </c>
      <c r="L21" s="148"/>
    </row>
    <row r="22" spans="1:12" ht="12" customHeight="1">
      <c r="A22" s="27" t="s">
        <v>22</v>
      </c>
      <c r="B22" s="20">
        <v>391</v>
      </c>
      <c r="C22" s="21">
        <v>0</v>
      </c>
      <c r="D22" s="43">
        <f t="shared" si="0"/>
        <v>391</v>
      </c>
      <c r="E22" s="46">
        <v>201</v>
      </c>
      <c r="F22" s="21">
        <v>0</v>
      </c>
      <c r="G22" s="43">
        <f t="shared" si="3"/>
        <v>201</v>
      </c>
      <c r="H22" s="48">
        <f aca="true" t="shared" si="4" ref="H22:I56">E22/B22</f>
        <v>0.5140664961636828</v>
      </c>
      <c r="I22" s="49" t="s">
        <v>99</v>
      </c>
      <c r="J22" s="50">
        <f aca="true" t="shared" si="5" ref="J22:J56">G22/D22</f>
        <v>0.5140664961636828</v>
      </c>
      <c r="K22" s="147">
        <v>45514</v>
      </c>
      <c r="L22" s="148"/>
    </row>
    <row r="23" spans="1:12" ht="12" customHeight="1">
      <c r="A23" s="27" t="s">
        <v>23</v>
      </c>
      <c r="B23" s="20">
        <v>215</v>
      </c>
      <c r="C23" s="21">
        <v>0</v>
      </c>
      <c r="D23" s="43">
        <f t="shared" si="0"/>
        <v>215</v>
      </c>
      <c r="E23" s="46">
        <v>129</v>
      </c>
      <c r="F23" s="21">
        <v>0</v>
      </c>
      <c r="G23" s="43">
        <f t="shared" si="3"/>
        <v>129</v>
      </c>
      <c r="H23" s="48">
        <f t="shared" si="4"/>
        <v>0.6</v>
      </c>
      <c r="I23" s="49" t="s">
        <v>99</v>
      </c>
      <c r="J23" s="50">
        <f t="shared" si="5"/>
        <v>0.6</v>
      </c>
      <c r="K23" s="147">
        <v>45514</v>
      </c>
      <c r="L23" s="148"/>
    </row>
    <row r="24" spans="1:12" ht="12" customHeight="1">
      <c r="A24" s="27" t="s">
        <v>24</v>
      </c>
      <c r="B24" s="20">
        <v>550</v>
      </c>
      <c r="C24" s="21">
        <v>0</v>
      </c>
      <c r="D24" s="43">
        <f t="shared" si="0"/>
        <v>550</v>
      </c>
      <c r="E24" s="46">
        <v>390</v>
      </c>
      <c r="F24" s="21">
        <v>0</v>
      </c>
      <c r="G24" s="43">
        <f t="shared" si="3"/>
        <v>390</v>
      </c>
      <c r="H24" s="48">
        <f t="shared" si="4"/>
        <v>0.7090909090909091</v>
      </c>
      <c r="I24" s="49" t="s">
        <v>99</v>
      </c>
      <c r="J24" s="50">
        <f t="shared" si="5"/>
        <v>0.7090909090909091</v>
      </c>
      <c r="K24" s="147">
        <v>45485</v>
      </c>
      <c r="L24" s="148"/>
    </row>
    <row r="25" spans="1:12" ht="12" customHeight="1">
      <c r="A25" s="27" t="s">
        <v>25</v>
      </c>
      <c r="B25" s="20">
        <v>440</v>
      </c>
      <c r="C25" s="21">
        <v>0</v>
      </c>
      <c r="D25" s="43">
        <f t="shared" si="0"/>
        <v>440</v>
      </c>
      <c r="E25" s="46">
        <v>383</v>
      </c>
      <c r="F25" s="21">
        <v>0</v>
      </c>
      <c r="G25" s="43">
        <f t="shared" si="3"/>
        <v>383</v>
      </c>
      <c r="H25" s="48">
        <f t="shared" si="4"/>
        <v>0.8704545454545455</v>
      </c>
      <c r="I25" s="49" t="s">
        <v>99</v>
      </c>
      <c r="J25" s="50">
        <f t="shared" si="5"/>
        <v>0.8704545454545455</v>
      </c>
      <c r="K25" s="147">
        <v>45509</v>
      </c>
      <c r="L25" s="148"/>
    </row>
    <row r="26" spans="1:12" ht="12" customHeight="1">
      <c r="A26" s="27" t="s">
        <v>145</v>
      </c>
      <c r="B26" s="20">
        <v>160</v>
      </c>
      <c r="C26" s="21">
        <v>0</v>
      </c>
      <c r="D26" s="43">
        <f t="shared" si="0"/>
        <v>160</v>
      </c>
      <c r="E26" s="46">
        <v>195</v>
      </c>
      <c r="F26" s="21">
        <v>0</v>
      </c>
      <c r="G26" s="43">
        <f t="shared" si="3"/>
        <v>195</v>
      </c>
      <c r="H26" s="48">
        <f t="shared" si="4"/>
        <v>1.21875</v>
      </c>
      <c r="I26" s="49" t="s">
        <v>99</v>
      </c>
      <c r="J26" s="50">
        <f t="shared" si="5"/>
        <v>1.21875</v>
      </c>
      <c r="K26" s="163"/>
      <c r="L26" s="152"/>
    </row>
    <row r="27" spans="1:12" ht="12" customHeight="1">
      <c r="A27" s="27" t="s">
        <v>116</v>
      </c>
      <c r="B27" s="20">
        <v>580</v>
      </c>
      <c r="C27" s="21">
        <v>0</v>
      </c>
      <c r="D27" s="43">
        <f t="shared" si="0"/>
        <v>580</v>
      </c>
      <c r="E27" s="46">
        <v>201</v>
      </c>
      <c r="F27" s="21">
        <v>0</v>
      </c>
      <c r="G27" s="43">
        <f t="shared" si="3"/>
        <v>201</v>
      </c>
      <c r="H27" s="48">
        <f t="shared" si="4"/>
        <v>0.34655172413793106</v>
      </c>
      <c r="I27" s="49" t="s">
        <v>99</v>
      </c>
      <c r="J27" s="50">
        <f t="shared" si="5"/>
        <v>0.34655172413793106</v>
      </c>
      <c r="K27" s="147">
        <v>45504</v>
      </c>
      <c r="L27" s="148"/>
    </row>
    <row r="28" spans="1:12" ht="12" customHeight="1">
      <c r="A28" s="27" t="s">
        <v>26</v>
      </c>
      <c r="B28" s="20">
        <v>170</v>
      </c>
      <c r="C28" s="21">
        <v>0</v>
      </c>
      <c r="D28" s="43">
        <f t="shared" si="0"/>
        <v>170</v>
      </c>
      <c r="E28" s="46">
        <v>160</v>
      </c>
      <c r="F28" s="21">
        <v>0</v>
      </c>
      <c r="G28" s="43">
        <f t="shared" si="3"/>
        <v>160</v>
      </c>
      <c r="H28" s="48">
        <f t="shared" si="4"/>
        <v>0.9411764705882353</v>
      </c>
      <c r="I28" s="49" t="s">
        <v>99</v>
      </c>
      <c r="J28" s="50">
        <f t="shared" si="5"/>
        <v>0.9411764705882353</v>
      </c>
      <c r="K28" s="163"/>
      <c r="L28" s="152"/>
    </row>
    <row r="29" spans="1:12" ht="12" customHeight="1">
      <c r="A29" s="12" t="s">
        <v>27</v>
      </c>
      <c r="B29" s="13">
        <f>SUM(B30:B36)</f>
        <v>2365</v>
      </c>
      <c r="C29" s="14">
        <f>SUM(C30:C36)</f>
        <v>115</v>
      </c>
      <c r="D29" s="37">
        <f t="shared" si="0"/>
        <v>2480</v>
      </c>
      <c r="E29" s="32">
        <f>SUM(E30:E36)</f>
        <v>1486</v>
      </c>
      <c r="F29" s="14">
        <f>SUM(F30:F36)</f>
        <v>100</v>
      </c>
      <c r="G29" s="37">
        <f>SUM(E29:F29)</f>
        <v>1586</v>
      </c>
      <c r="H29" s="33">
        <f t="shared" si="4"/>
        <v>0.6283298097251586</v>
      </c>
      <c r="I29" s="34">
        <f t="shared" si="4"/>
        <v>0.8695652173913043</v>
      </c>
      <c r="J29" s="42">
        <f t="shared" si="5"/>
        <v>0.6395161290322581</v>
      </c>
      <c r="K29" s="167"/>
      <c r="L29" s="168"/>
    </row>
    <row r="30" spans="1:12" ht="12" customHeight="1">
      <c r="A30" s="27" t="s">
        <v>28</v>
      </c>
      <c r="B30" s="20">
        <v>380</v>
      </c>
      <c r="C30" s="21">
        <v>0</v>
      </c>
      <c r="D30" s="43">
        <f t="shared" si="0"/>
        <v>380</v>
      </c>
      <c r="E30" s="46">
        <v>376</v>
      </c>
      <c r="F30" s="47">
        <v>0</v>
      </c>
      <c r="G30" s="43">
        <f aca="true" t="shared" si="6" ref="G30:G35">E30+F30</f>
        <v>376</v>
      </c>
      <c r="H30" s="48">
        <f t="shared" si="4"/>
        <v>0.9894736842105263</v>
      </c>
      <c r="I30" s="49" t="s">
        <v>99</v>
      </c>
      <c r="J30" s="50">
        <f t="shared" si="5"/>
        <v>0.9894736842105263</v>
      </c>
      <c r="K30" s="163"/>
      <c r="L30" s="152"/>
    </row>
    <row r="31" spans="1:12" ht="12" customHeight="1">
      <c r="A31" s="27" t="s">
        <v>29</v>
      </c>
      <c r="B31" s="20">
        <v>400</v>
      </c>
      <c r="C31" s="21">
        <v>0</v>
      </c>
      <c r="D31" s="43">
        <f t="shared" si="0"/>
        <v>400</v>
      </c>
      <c r="E31" s="46">
        <v>307</v>
      </c>
      <c r="F31" s="47">
        <v>0</v>
      </c>
      <c r="G31" s="43">
        <f t="shared" si="6"/>
        <v>307</v>
      </c>
      <c r="H31" s="48">
        <f t="shared" si="4"/>
        <v>0.7675</v>
      </c>
      <c r="I31" s="49" t="s">
        <v>99</v>
      </c>
      <c r="J31" s="50">
        <f t="shared" si="5"/>
        <v>0.7675</v>
      </c>
      <c r="K31" s="163"/>
      <c r="L31" s="152"/>
    </row>
    <row r="32" spans="1:12" ht="12" customHeight="1">
      <c r="A32" s="27" t="s">
        <v>30</v>
      </c>
      <c r="B32" s="20">
        <v>660</v>
      </c>
      <c r="C32" s="21">
        <v>50</v>
      </c>
      <c r="D32" s="43">
        <f t="shared" si="0"/>
        <v>710</v>
      </c>
      <c r="E32" s="46">
        <v>284</v>
      </c>
      <c r="F32" s="47">
        <v>81</v>
      </c>
      <c r="G32" s="43">
        <f t="shared" si="6"/>
        <v>365</v>
      </c>
      <c r="H32" s="48">
        <f t="shared" si="4"/>
        <v>0.4303030303030303</v>
      </c>
      <c r="I32" s="49">
        <f t="shared" si="4"/>
        <v>1.62</v>
      </c>
      <c r="J32" s="50">
        <f t="shared" si="5"/>
        <v>0.5140845070422535</v>
      </c>
      <c r="K32" s="163"/>
      <c r="L32" s="152"/>
    </row>
    <row r="33" spans="1:12" ht="12" customHeight="1">
      <c r="A33" s="27" t="s">
        <v>31</v>
      </c>
      <c r="B33" s="20">
        <v>480</v>
      </c>
      <c r="C33" s="21">
        <v>0</v>
      </c>
      <c r="D33" s="43">
        <f t="shared" si="0"/>
        <v>480</v>
      </c>
      <c r="E33" s="46">
        <v>291</v>
      </c>
      <c r="F33" s="47">
        <v>0</v>
      </c>
      <c r="G33" s="43">
        <f t="shared" si="6"/>
        <v>291</v>
      </c>
      <c r="H33" s="48">
        <f t="shared" si="4"/>
        <v>0.60625</v>
      </c>
      <c r="I33" s="49" t="s">
        <v>99</v>
      </c>
      <c r="J33" s="50">
        <f t="shared" si="5"/>
        <v>0.60625</v>
      </c>
      <c r="K33" s="163"/>
      <c r="L33" s="152"/>
    </row>
    <row r="34" spans="1:12" ht="12" customHeight="1">
      <c r="A34" s="27" t="s">
        <v>117</v>
      </c>
      <c r="B34" s="20">
        <v>265</v>
      </c>
      <c r="C34" s="21">
        <v>65</v>
      </c>
      <c r="D34" s="43">
        <f t="shared" si="0"/>
        <v>330</v>
      </c>
      <c r="E34" s="46">
        <v>91</v>
      </c>
      <c r="F34" s="47">
        <v>19</v>
      </c>
      <c r="G34" s="43">
        <f t="shared" si="6"/>
        <v>110</v>
      </c>
      <c r="H34" s="48">
        <f t="shared" si="4"/>
        <v>0.3433962264150943</v>
      </c>
      <c r="I34" s="49">
        <f t="shared" si="4"/>
        <v>0.2923076923076923</v>
      </c>
      <c r="J34" s="50">
        <f t="shared" si="5"/>
        <v>0.3333333333333333</v>
      </c>
      <c r="K34" s="163"/>
      <c r="L34" s="152"/>
    </row>
    <row r="35" spans="1:12" ht="12" customHeight="1">
      <c r="A35" s="27" t="s">
        <v>32</v>
      </c>
      <c r="B35" s="20">
        <v>140</v>
      </c>
      <c r="C35" s="21">
        <v>0</v>
      </c>
      <c r="D35" s="43">
        <f t="shared" si="0"/>
        <v>140</v>
      </c>
      <c r="E35" s="46">
        <v>97</v>
      </c>
      <c r="F35" s="47">
        <v>0</v>
      </c>
      <c r="G35" s="43">
        <f t="shared" si="6"/>
        <v>97</v>
      </c>
      <c r="H35" s="48">
        <f t="shared" si="4"/>
        <v>0.6928571428571428</v>
      </c>
      <c r="I35" s="49" t="s">
        <v>99</v>
      </c>
      <c r="J35" s="50">
        <f t="shared" si="5"/>
        <v>0.6928571428571428</v>
      </c>
      <c r="K35" s="163"/>
      <c r="L35" s="152"/>
    </row>
    <row r="36" spans="1:12" ht="12" customHeight="1">
      <c r="A36" s="29" t="s">
        <v>109</v>
      </c>
      <c r="B36" s="30">
        <v>40</v>
      </c>
      <c r="C36" s="31">
        <v>0</v>
      </c>
      <c r="D36" s="44">
        <f>B36+C36</f>
        <v>40</v>
      </c>
      <c r="E36" s="51">
        <v>40</v>
      </c>
      <c r="F36" s="52">
        <v>0</v>
      </c>
      <c r="G36" s="44">
        <f>E36+F36</f>
        <v>40</v>
      </c>
      <c r="H36" s="67">
        <f t="shared" si="4"/>
        <v>1</v>
      </c>
      <c r="I36" s="49" t="s">
        <v>99</v>
      </c>
      <c r="J36" s="69">
        <f t="shared" si="5"/>
        <v>1</v>
      </c>
      <c r="K36" s="192"/>
      <c r="L36" s="172"/>
    </row>
    <row r="37" spans="1:12" ht="12" customHeight="1">
      <c r="A37" s="12" t="s">
        <v>33</v>
      </c>
      <c r="B37" s="13">
        <f>SUM(B38:B43)</f>
        <v>1115</v>
      </c>
      <c r="C37" s="14">
        <f>SUM(C38:C43)</f>
        <v>195</v>
      </c>
      <c r="D37" s="37">
        <f t="shared" si="0"/>
        <v>1310</v>
      </c>
      <c r="E37" s="15">
        <f>SUM(E38:E43)</f>
        <v>91</v>
      </c>
      <c r="F37" s="16">
        <f>SUM(F38:F43)</f>
        <v>15</v>
      </c>
      <c r="G37" s="38">
        <f>SUM(E37:F37)</f>
        <v>106</v>
      </c>
      <c r="H37" s="17">
        <f t="shared" si="4"/>
        <v>0.08161434977578476</v>
      </c>
      <c r="I37" s="18">
        <f t="shared" si="4"/>
        <v>0.07692307692307693</v>
      </c>
      <c r="J37" s="40">
        <f t="shared" si="5"/>
        <v>0.08091603053435115</v>
      </c>
      <c r="K37" s="161"/>
      <c r="L37" s="162"/>
    </row>
    <row r="38" spans="1:12" ht="12" customHeight="1">
      <c r="A38" s="27" t="s">
        <v>34</v>
      </c>
      <c r="B38" s="20">
        <v>205</v>
      </c>
      <c r="C38" s="21">
        <v>60</v>
      </c>
      <c r="D38" s="43">
        <f t="shared" si="0"/>
        <v>265</v>
      </c>
      <c r="E38" s="23">
        <v>0</v>
      </c>
      <c r="F38" s="24">
        <v>0</v>
      </c>
      <c r="G38" s="39">
        <f aca="true" t="shared" si="7" ref="G38:G43">E38+F38</f>
        <v>0</v>
      </c>
      <c r="H38" s="25">
        <f t="shared" si="4"/>
        <v>0</v>
      </c>
      <c r="I38" s="26">
        <f t="shared" si="4"/>
        <v>0</v>
      </c>
      <c r="J38" s="41">
        <f t="shared" si="5"/>
        <v>0</v>
      </c>
      <c r="K38" s="188">
        <v>45464</v>
      </c>
      <c r="L38" s="189"/>
    </row>
    <row r="39" spans="1:12" ht="12" customHeight="1">
      <c r="A39" s="27" t="s">
        <v>35</v>
      </c>
      <c r="B39" s="20">
        <v>420</v>
      </c>
      <c r="C39" s="21">
        <v>60</v>
      </c>
      <c r="D39" s="43">
        <f t="shared" si="0"/>
        <v>480</v>
      </c>
      <c r="E39" s="23">
        <v>14</v>
      </c>
      <c r="F39" s="24">
        <v>0</v>
      </c>
      <c r="G39" s="39">
        <f t="shared" si="7"/>
        <v>14</v>
      </c>
      <c r="H39" s="25">
        <f t="shared" si="4"/>
        <v>0.03333333333333333</v>
      </c>
      <c r="I39" s="26">
        <f t="shared" si="4"/>
        <v>0</v>
      </c>
      <c r="J39" s="41">
        <f t="shared" si="5"/>
        <v>0.029166666666666667</v>
      </c>
      <c r="K39" s="188">
        <v>45477</v>
      </c>
      <c r="L39" s="189"/>
    </row>
    <row r="40" spans="1:12" ht="12" customHeight="1">
      <c r="A40" s="27" t="s">
        <v>101</v>
      </c>
      <c r="B40" s="20">
        <v>180</v>
      </c>
      <c r="C40" s="21">
        <v>0</v>
      </c>
      <c r="D40" s="43">
        <f t="shared" si="0"/>
        <v>180</v>
      </c>
      <c r="E40" s="23">
        <v>59</v>
      </c>
      <c r="F40" s="47">
        <v>0</v>
      </c>
      <c r="G40" s="39">
        <f t="shared" si="7"/>
        <v>59</v>
      </c>
      <c r="H40" s="25">
        <f t="shared" si="4"/>
        <v>0.3277777777777778</v>
      </c>
      <c r="I40" s="49" t="s">
        <v>99</v>
      </c>
      <c r="J40" s="41">
        <f t="shared" si="5"/>
        <v>0.3277777777777778</v>
      </c>
      <c r="K40" s="131">
        <v>45473</v>
      </c>
      <c r="L40" s="132">
        <v>45504</v>
      </c>
    </row>
    <row r="41" spans="1:12" ht="12" customHeight="1">
      <c r="A41" s="121" t="s">
        <v>36</v>
      </c>
      <c r="B41" s="55">
        <v>115</v>
      </c>
      <c r="C41" s="56">
        <v>25</v>
      </c>
      <c r="D41" s="57">
        <f t="shared" si="0"/>
        <v>140</v>
      </c>
      <c r="E41" s="100">
        <v>0</v>
      </c>
      <c r="F41" s="115">
        <v>0</v>
      </c>
      <c r="G41" s="101">
        <f t="shared" si="7"/>
        <v>0</v>
      </c>
      <c r="H41" s="102">
        <f t="shared" si="4"/>
        <v>0</v>
      </c>
      <c r="I41" s="116">
        <f t="shared" si="4"/>
        <v>0</v>
      </c>
      <c r="J41" s="103">
        <f t="shared" si="5"/>
        <v>0</v>
      </c>
      <c r="K41" s="184">
        <v>45488</v>
      </c>
      <c r="L41" s="185"/>
    </row>
    <row r="42" spans="1:12" ht="12" customHeight="1">
      <c r="A42" s="27" t="s">
        <v>37</v>
      </c>
      <c r="B42" s="20">
        <v>125</v>
      </c>
      <c r="C42" s="21">
        <v>30</v>
      </c>
      <c r="D42" s="43">
        <f t="shared" si="0"/>
        <v>155</v>
      </c>
      <c r="E42" s="23">
        <v>5</v>
      </c>
      <c r="F42" s="24">
        <v>10</v>
      </c>
      <c r="G42" s="39">
        <f t="shared" si="7"/>
        <v>15</v>
      </c>
      <c r="H42" s="25">
        <f t="shared" si="4"/>
        <v>0.04</v>
      </c>
      <c r="I42" s="26">
        <f t="shared" si="4"/>
        <v>0.3333333333333333</v>
      </c>
      <c r="J42" s="41">
        <f t="shared" si="5"/>
        <v>0.0967741935483871</v>
      </c>
      <c r="K42" s="188">
        <v>45488</v>
      </c>
      <c r="L42" s="189"/>
    </row>
    <row r="43" spans="1:12" ht="12" customHeight="1">
      <c r="A43" s="27" t="s">
        <v>38</v>
      </c>
      <c r="B43" s="20">
        <v>70</v>
      </c>
      <c r="C43" s="21">
        <v>20</v>
      </c>
      <c r="D43" s="43">
        <f t="shared" si="0"/>
        <v>90</v>
      </c>
      <c r="E43" s="23">
        <v>13</v>
      </c>
      <c r="F43" s="24">
        <v>5</v>
      </c>
      <c r="G43" s="39">
        <f t="shared" si="7"/>
        <v>18</v>
      </c>
      <c r="H43" s="25">
        <f t="shared" si="4"/>
        <v>0.18571428571428572</v>
      </c>
      <c r="I43" s="26">
        <f t="shared" si="4"/>
        <v>0.25</v>
      </c>
      <c r="J43" s="41">
        <f t="shared" si="5"/>
        <v>0.2</v>
      </c>
      <c r="K43" s="188">
        <v>45488</v>
      </c>
      <c r="L43" s="189"/>
    </row>
    <row r="44" spans="1:12" ht="12" customHeight="1">
      <c r="A44" s="12" t="s">
        <v>39</v>
      </c>
      <c r="B44" s="13">
        <f>SUM(B45:B49)</f>
        <v>438</v>
      </c>
      <c r="C44" s="14">
        <f>SUM(C45:C49)</f>
        <v>150</v>
      </c>
      <c r="D44" s="37">
        <f t="shared" si="0"/>
        <v>588</v>
      </c>
      <c r="E44" s="15">
        <f>SUM(E45:E49)</f>
        <v>30</v>
      </c>
      <c r="F44" s="16">
        <f>SUM(F45:F49)</f>
        <v>8</v>
      </c>
      <c r="G44" s="38">
        <f>SUM(E44:F44)</f>
        <v>38</v>
      </c>
      <c r="H44" s="17">
        <f t="shared" si="4"/>
        <v>0.0684931506849315</v>
      </c>
      <c r="I44" s="18">
        <f t="shared" si="4"/>
        <v>0.05333333333333334</v>
      </c>
      <c r="J44" s="40">
        <f t="shared" si="5"/>
        <v>0.06462585034013606</v>
      </c>
      <c r="K44" s="155"/>
      <c r="L44" s="156"/>
    </row>
    <row r="45" spans="1:12" ht="12" customHeight="1">
      <c r="A45" s="27" t="s">
        <v>115</v>
      </c>
      <c r="B45" s="20">
        <v>30</v>
      </c>
      <c r="C45" s="21">
        <v>15</v>
      </c>
      <c r="D45" s="43">
        <f t="shared" si="0"/>
        <v>45</v>
      </c>
      <c r="E45" s="23">
        <v>0</v>
      </c>
      <c r="F45" s="24">
        <v>0</v>
      </c>
      <c r="G45" s="39">
        <f>E45+F45</f>
        <v>0</v>
      </c>
      <c r="H45" s="25">
        <f t="shared" si="4"/>
        <v>0</v>
      </c>
      <c r="I45" s="26">
        <f t="shared" si="4"/>
        <v>0</v>
      </c>
      <c r="J45" s="41">
        <f t="shared" si="5"/>
        <v>0</v>
      </c>
      <c r="K45" s="188">
        <v>45473</v>
      </c>
      <c r="L45" s="189"/>
    </row>
    <row r="46" spans="1:12" ht="12" customHeight="1">
      <c r="A46" s="27" t="s">
        <v>40</v>
      </c>
      <c r="B46" s="20">
        <v>140</v>
      </c>
      <c r="C46" s="21">
        <v>40</v>
      </c>
      <c r="D46" s="43">
        <f t="shared" si="0"/>
        <v>180</v>
      </c>
      <c r="E46" s="23">
        <v>0</v>
      </c>
      <c r="F46" s="24">
        <v>0</v>
      </c>
      <c r="G46" s="39">
        <f>E46+F46</f>
        <v>0</v>
      </c>
      <c r="H46" s="25">
        <f t="shared" si="4"/>
        <v>0</v>
      </c>
      <c r="I46" s="26">
        <f t="shared" si="4"/>
        <v>0</v>
      </c>
      <c r="J46" s="41">
        <f t="shared" si="5"/>
        <v>0</v>
      </c>
      <c r="K46" s="188">
        <v>45473</v>
      </c>
      <c r="L46" s="189"/>
    </row>
    <row r="47" spans="1:12" ht="12" customHeight="1">
      <c r="A47" s="27" t="s">
        <v>41</v>
      </c>
      <c r="B47" s="20">
        <v>198</v>
      </c>
      <c r="C47" s="21">
        <v>65</v>
      </c>
      <c r="D47" s="43">
        <f t="shared" si="0"/>
        <v>263</v>
      </c>
      <c r="E47" s="23">
        <v>29</v>
      </c>
      <c r="F47" s="24">
        <v>7</v>
      </c>
      <c r="G47" s="39">
        <f>E47+F47</f>
        <v>36</v>
      </c>
      <c r="H47" s="25">
        <f t="shared" si="4"/>
        <v>0.14646464646464646</v>
      </c>
      <c r="I47" s="26">
        <f t="shared" si="4"/>
        <v>0.1076923076923077</v>
      </c>
      <c r="J47" s="41">
        <f t="shared" si="5"/>
        <v>0.13688212927756654</v>
      </c>
      <c r="K47" s="188">
        <v>45473</v>
      </c>
      <c r="L47" s="189"/>
    </row>
    <row r="48" spans="1:12" ht="12" customHeight="1">
      <c r="A48" s="27" t="s">
        <v>42</v>
      </c>
      <c r="B48" s="20">
        <v>40</v>
      </c>
      <c r="C48" s="21">
        <v>20</v>
      </c>
      <c r="D48" s="43">
        <f t="shared" si="0"/>
        <v>60</v>
      </c>
      <c r="E48" s="23">
        <v>0</v>
      </c>
      <c r="F48" s="24">
        <v>1</v>
      </c>
      <c r="G48" s="39">
        <f>E48+F48</f>
        <v>1</v>
      </c>
      <c r="H48" s="25">
        <f t="shared" si="4"/>
        <v>0</v>
      </c>
      <c r="I48" s="26">
        <f t="shared" si="4"/>
        <v>0.05</v>
      </c>
      <c r="J48" s="41">
        <f t="shared" si="5"/>
        <v>0.016666666666666666</v>
      </c>
      <c r="K48" s="188">
        <v>45504</v>
      </c>
      <c r="L48" s="189"/>
    </row>
    <row r="49" spans="1:12" ht="12" customHeight="1">
      <c r="A49" s="27" t="s">
        <v>138</v>
      </c>
      <c r="B49" s="20">
        <v>30</v>
      </c>
      <c r="C49" s="21">
        <v>10</v>
      </c>
      <c r="D49" s="43">
        <f t="shared" si="0"/>
        <v>40</v>
      </c>
      <c r="E49" s="23">
        <v>1</v>
      </c>
      <c r="F49" s="24">
        <v>0</v>
      </c>
      <c r="G49" s="39">
        <f>E49+F49</f>
        <v>1</v>
      </c>
      <c r="H49" s="25">
        <f t="shared" si="4"/>
        <v>0.03333333333333333</v>
      </c>
      <c r="I49" s="26">
        <f t="shared" si="4"/>
        <v>0</v>
      </c>
      <c r="J49" s="41">
        <f t="shared" si="5"/>
        <v>0.025</v>
      </c>
      <c r="K49" s="188">
        <v>45504</v>
      </c>
      <c r="L49" s="189"/>
    </row>
    <row r="50" spans="1:12" ht="12" customHeight="1">
      <c r="A50" s="12" t="s">
        <v>43</v>
      </c>
      <c r="B50" s="13">
        <v>133</v>
      </c>
      <c r="C50" s="14">
        <v>0</v>
      </c>
      <c r="D50" s="37">
        <f t="shared" si="0"/>
        <v>133</v>
      </c>
      <c r="E50" s="32">
        <v>116</v>
      </c>
      <c r="F50" s="14">
        <v>0</v>
      </c>
      <c r="G50" s="37">
        <f>SUM(E50:F50)</f>
        <v>116</v>
      </c>
      <c r="H50" s="33">
        <f t="shared" si="4"/>
        <v>0.8721804511278195</v>
      </c>
      <c r="I50" s="34" t="s">
        <v>99</v>
      </c>
      <c r="J50" s="42">
        <f t="shared" si="5"/>
        <v>0.8721804511278195</v>
      </c>
      <c r="K50" s="159" t="s">
        <v>178</v>
      </c>
      <c r="L50" s="160">
        <v>44804</v>
      </c>
    </row>
    <row r="51" spans="1:12" ht="12" customHeight="1">
      <c r="A51" s="12" t="s">
        <v>44</v>
      </c>
      <c r="B51" s="13">
        <f>SUM(B52:B55)</f>
        <v>178</v>
      </c>
      <c r="C51" s="14">
        <f>SUM(C52:C55)</f>
        <v>15</v>
      </c>
      <c r="D51" s="37">
        <f t="shared" si="0"/>
        <v>193</v>
      </c>
      <c r="E51" s="32">
        <f>SUM(E52:E55)</f>
        <v>186</v>
      </c>
      <c r="F51" s="14">
        <f>SUM(F52:F55)</f>
        <v>2</v>
      </c>
      <c r="G51" s="37">
        <f aca="true" t="shared" si="8" ref="G51:G56">E51+F51</f>
        <v>188</v>
      </c>
      <c r="H51" s="33">
        <f t="shared" si="4"/>
        <v>1.0449438202247192</v>
      </c>
      <c r="I51" s="34" t="s">
        <v>99</v>
      </c>
      <c r="J51" s="42">
        <f t="shared" si="5"/>
        <v>0.9740932642487047</v>
      </c>
      <c r="K51" s="167"/>
      <c r="L51" s="168"/>
    </row>
    <row r="52" spans="1:12" ht="12" customHeight="1">
      <c r="A52" s="27" t="s">
        <v>155</v>
      </c>
      <c r="B52" s="20">
        <v>25</v>
      </c>
      <c r="C52" s="21">
        <v>0</v>
      </c>
      <c r="D52" s="43">
        <f>B52+C52</f>
        <v>25</v>
      </c>
      <c r="E52" s="46">
        <v>13</v>
      </c>
      <c r="F52" s="47">
        <v>0</v>
      </c>
      <c r="G52" s="43">
        <f t="shared" si="8"/>
        <v>13</v>
      </c>
      <c r="H52" s="48">
        <f>E52/B52</f>
        <v>0.52</v>
      </c>
      <c r="I52" s="49" t="s">
        <v>99</v>
      </c>
      <c r="J52" s="50">
        <f>G52/D52</f>
        <v>0.52</v>
      </c>
      <c r="K52" s="147" t="s">
        <v>171</v>
      </c>
      <c r="L52" s="148"/>
    </row>
    <row r="53" spans="1:12" ht="12" customHeight="1">
      <c r="A53" s="27" t="s">
        <v>45</v>
      </c>
      <c r="B53" s="20">
        <v>45</v>
      </c>
      <c r="C53" s="21">
        <v>0</v>
      </c>
      <c r="D53" s="43">
        <f t="shared" si="0"/>
        <v>45</v>
      </c>
      <c r="E53" s="46">
        <v>43</v>
      </c>
      <c r="F53" s="47">
        <v>0</v>
      </c>
      <c r="G53" s="43">
        <f t="shared" si="8"/>
        <v>43</v>
      </c>
      <c r="H53" s="48">
        <f t="shared" si="4"/>
        <v>0.9555555555555556</v>
      </c>
      <c r="I53" s="49" t="s">
        <v>99</v>
      </c>
      <c r="J53" s="50">
        <f t="shared" si="5"/>
        <v>0.9555555555555556</v>
      </c>
      <c r="K53" s="147" t="s">
        <v>172</v>
      </c>
      <c r="L53" s="148"/>
    </row>
    <row r="54" spans="1:12" ht="12" customHeight="1">
      <c r="A54" s="27" t="s">
        <v>46</v>
      </c>
      <c r="B54" s="20">
        <v>55</v>
      </c>
      <c r="C54" s="21">
        <v>15</v>
      </c>
      <c r="D54" s="43">
        <f t="shared" si="0"/>
        <v>70</v>
      </c>
      <c r="E54" s="46">
        <v>72</v>
      </c>
      <c r="F54" s="47">
        <v>2</v>
      </c>
      <c r="G54" s="43">
        <f t="shared" si="8"/>
        <v>74</v>
      </c>
      <c r="H54" s="48">
        <f t="shared" si="4"/>
        <v>1.309090909090909</v>
      </c>
      <c r="I54" s="49" t="s">
        <v>99</v>
      </c>
      <c r="J54" s="50">
        <f t="shared" si="5"/>
        <v>1.0571428571428572</v>
      </c>
      <c r="K54" s="163"/>
      <c r="L54" s="152"/>
    </row>
    <row r="55" spans="1:12" ht="12" customHeight="1">
      <c r="A55" s="27" t="s">
        <v>47</v>
      </c>
      <c r="B55" s="20">
        <v>53</v>
      </c>
      <c r="C55" s="21">
        <v>0</v>
      </c>
      <c r="D55" s="43">
        <f t="shared" si="0"/>
        <v>53</v>
      </c>
      <c r="E55" s="46">
        <v>58</v>
      </c>
      <c r="F55" s="47">
        <v>0</v>
      </c>
      <c r="G55" s="43">
        <f t="shared" si="8"/>
        <v>58</v>
      </c>
      <c r="H55" s="48">
        <f t="shared" si="4"/>
        <v>1.0943396226415094</v>
      </c>
      <c r="I55" s="49" t="s">
        <v>99</v>
      </c>
      <c r="J55" s="50">
        <f t="shared" si="5"/>
        <v>1.0943396226415094</v>
      </c>
      <c r="K55" s="163"/>
      <c r="L55" s="152"/>
    </row>
    <row r="56" spans="1:12" ht="12" customHeight="1">
      <c r="A56" s="12" t="s">
        <v>103</v>
      </c>
      <c r="B56" s="13">
        <v>60</v>
      </c>
      <c r="C56" s="14">
        <v>40</v>
      </c>
      <c r="D56" s="37">
        <f t="shared" si="0"/>
        <v>100</v>
      </c>
      <c r="E56" s="32">
        <v>44</v>
      </c>
      <c r="F56" s="14">
        <v>12</v>
      </c>
      <c r="G56" s="37">
        <f t="shared" si="8"/>
        <v>56</v>
      </c>
      <c r="H56" s="33">
        <f t="shared" si="4"/>
        <v>0.7333333333333333</v>
      </c>
      <c r="I56" s="34">
        <f>F56/C56</f>
        <v>0.3</v>
      </c>
      <c r="J56" s="42">
        <f t="shared" si="5"/>
        <v>0.56</v>
      </c>
      <c r="K56" s="167"/>
      <c r="L56" s="168"/>
    </row>
    <row r="57" spans="1:12" ht="12" customHeight="1">
      <c r="A57" s="12" t="s">
        <v>48</v>
      </c>
      <c r="B57" s="13">
        <f>SUM(B58:B66)</f>
        <v>2160</v>
      </c>
      <c r="C57" s="14">
        <f>SUM(C58:C66)</f>
        <v>95</v>
      </c>
      <c r="D57" s="37">
        <f t="shared" si="0"/>
        <v>2255</v>
      </c>
      <c r="E57" s="70">
        <f>SUM(E58:E66)</f>
        <v>1081</v>
      </c>
      <c r="F57" s="16">
        <f>SUM(F58:F66)</f>
        <v>10</v>
      </c>
      <c r="G57" s="38">
        <f>SUM(E57:F57)</f>
        <v>1091</v>
      </c>
      <c r="H57" s="17">
        <f>E57/B57</f>
        <v>0.500462962962963</v>
      </c>
      <c r="I57" s="18">
        <f>F57/C57</f>
        <v>0.10526315789473684</v>
      </c>
      <c r="J57" s="40">
        <f>G57/D57</f>
        <v>0.4838137472283814</v>
      </c>
      <c r="K57" s="155"/>
      <c r="L57" s="156"/>
    </row>
    <row r="58" spans="1:12" ht="12" customHeight="1">
      <c r="A58" s="27" t="s">
        <v>49</v>
      </c>
      <c r="B58" s="20">
        <v>210</v>
      </c>
      <c r="C58" s="21">
        <v>60</v>
      </c>
      <c r="D58" s="43">
        <f t="shared" si="0"/>
        <v>270</v>
      </c>
      <c r="E58" s="46">
        <v>164</v>
      </c>
      <c r="F58" s="47">
        <v>0</v>
      </c>
      <c r="G58" s="43">
        <f aca="true" t="shared" si="9" ref="G58:G66">E58+F58</f>
        <v>164</v>
      </c>
      <c r="H58" s="48">
        <f aca="true" t="shared" si="10" ref="H58:J63">E58/B58</f>
        <v>0.780952380952381</v>
      </c>
      <c r="I58" s="49">
        <f t="shared" si="10"/>
        <v>0</v>
      </c>
      <c r="J58" s="50">
        <f t="shared" si="10"/>
        <v>0.6074074074074074</v>
      </c>
      <c r="K58" s="147">
        <v>45529</v>
      </c>
      <c r="L58" s="148"/>
    </row>
    <row r="59" spans="1:12" ht="12" customHeight="1">
      <c r="A59" s="22" t="s">
        <v>129</v>
      </c>
      <c r="B59" s="20">
        <v>300</v>
      </c>
      <c r="C59" s="21">
        <v>0</v>
      </c>
      <c r="D59" s="43">
        <f t="shared" si="0"/>
        <v>300</v>
      </c>
      <c r="E59" s="23">
        <v>0</v>
      </c>
      <c r="F59" s="47">
        <v>0</v>
      </c>
      <c r="G59" s="39">
        <f t="shared" si="9"/>
        <v>0</v>
      </c>
      <c r="H59" s="25">
        <f t="shared" si="10"/>
        <v>0</v>
      </c>
      <c r="I59" s="49" t="s">
        <v>99</v>
      </c>
      <c r="J59" s="41">
        <f t="shared" si="10"/>
        <v>0</v>
      </c>
      <c r="K59" s="149">
        <v>45473</v>
      </c>
      <c r="L59" s="150"/>
    </row>
    <row r="60" spans="1:12" ht="12" customHeight="1">
      <c r="A60" s="22" t="s">
        <v>23</v>
      </c>
      <c r="B60" s="20">
        <v>350</v>
      </c>
      <c r="C60" s="21">
        <v>0</v>
      </c>
      <c r="D60" s="43">
        <f t="shared" si="0"/>
        <v>350</v>
      </c>
      <c r="E60" s="46">
        <v>208</v>
      </c>
      <c r="F60" s="47">
        <v>0</v>
      </c>
      <c r="G60" s="43">
        <f t="shared" si="9"/>
        <v>208</v>
      </c>
      <c r="H60" s="48">
        <f t="shared" si="10"/>
        <v>0.5942857142857143</v>
      </c>
      <c r="I60" s="49" t="s">
        <v>99</v>
      </c>
      <c r="J60" s="50">
        <f t="shared" si="10"/>
        <v>0.5942857142857143</v>
      </c>
      <c r="K60" s="147">
        <v>45534</v>
      </c>
      <c r="L60" s="148"/>
    </row>
    <row r="61" spans="1:12" ht="12" customHeight="1">
      <c r="A61" s="27" t="s">
        <v>24</v>
      </c>
      <c r="B61" s="20">
        <v>500</v>
      </c>
      <c r="C61" s="21">
        <v>0</v>
      </c>
      <c r="D61" s="43">
        <f t="shared" si="0"/>
        <v>500</v>
      </c>
      <c r="E61" s="46">
        <v>535</v>
      </c>
      <c r="F61" s="47">
        <v>0</v>
      </c>
      <c r="G61" s="43">
        <f t="shared" si="9"/>
        <v>535</v>
      </c>
      <c r="H61" s="48">
        <f t="shared" si="10"/>
        <v>1.07</v>
      </c>
      <c r="I61" s="49" t="s">
        <v>99</v>
      </c>
      <c r="J61" s="50">
        <f t="shared" si="10"/>
        <v>1.07</v>
      </c>
      <c r="K61" s="147">
        <v>45473</v>
      </c>
      <c r="L61" s="148"/>
    </row>
    <row r="62" spans="1:12" ht="12" customHeight="1">
      <c r="A62" s="27" t="s">
        <v>50</v>
      </c>
      <c r="B62" s="20">
        <v>110</v>
      </c>
      <c r="C62" s="21">
        <v>20</v>
      </c>
      <c r="D62" s="43">
        <f t="shared" si="0"/>
        <v>130</v>
      </c>
      <c r="E62" s="46">
        <v>82</v>
      </c>
      <c r="F62" s="47">
        <v>9</v>
      </c>
      <c r="G62" s="43">
        <f t="shared" si="9"/>
        <v>91</v>
      </c>
      <c r="H62" s="48">
        <f t="shared" si="10"/>
        <v>0.7454545454545455</v>
      </c>
      <c r="I62" s="49">
        <f t="shared" si="10"/>
        <v>0.45</v>
      </c>
      <c r="J62" s="50">
        <f t="shared" si="10"/>
        <v>0.7</v>
      </c>
      <c r="K62" s="147">
        <v>45492</v>
      </c>
      <c r="L62" s="148"/>
    </row>
    <row r="63" spans="1:12" ht="12" customHeight="1">
      <c r="A63" s="27" t="s">
        <v>25</v>
      </c>
      <c r="B63" s="20">
        <v>75</v>
      </c>
      <c r="C63" s="21">
        <v>15</v>
      </c>
      <c r="D63" s="43">
        <f t="shared" si="0"/>
        <v>90</v>
      </c>
      <c r="E63" s="23">
        <v>0</v>
      </c>
      <c r="F63" s="24">
        <v>0</v>
      </c>
      <c r="G63" s="39">
        <f t="shared" si="9"/>
        <v>0</v>
      </c>
      <c r="H63" s="25">
        <f>E63/B63</f>
        <v>0</v>
      </c>
      <c r="I63" s="26">
        <f t="shared" si="10"/>
        <v>0</v>
      </c>
      <c r="J63" s="41">
        <f>G63/D63</f>
        <v>0</v>
      </c>
      <c r="K63" s="188">
        <v>45464</v>
      </c>
      <c r="L63" s="189"/>
    </row>
    <row r="64" spans="1:12" ht="12" customHeight="1">
      <c r="A64" s="27" t="s">
        <v>51</v>
      </c>
      <c r="B64" s="20">
        <v>280</v>
      </c>
      <c r="C64" s="21">
        <v>0</v>
      </c>
      <c r="D64" s="43">
        <f t="shared" si="0"/>
        <v>280</v>
      </c>
      <c r="E64" s="23">
        <v>35</v>
      </c>
      <c r="F64" s="24">
        <v>1</v>
      </c>
      <c r="G64" s="39">
        <f t="shared" si="9"/>
        <v>36</v>
      </c>
      <c r="H64" s="25">
        <f>E64/B64</f>
        <v>0.125</v>
      </c>
      <c r="I64" s="26"/>
      <c r="J64" s="41">
        <f>G64/D64</f>
        <v>0.12857142857142856</v>
      </c>
      <c r="K64" s="188">
        <v>45473</v>
      </c>
      <c r="L64" s="189"/>
    </row>
    <row r="65" spans="1:12" ht="12" customHeight="1">
      <c r="A65" s="27" t="s">
        <v>118</v>
      </c>
      <c r="B65" s="20">
        <v>290</v>
      </c>
      <c r="C65" s="21">
        <v>0</v>
      </c>
      <c r="D65" s="43">
        <f t="shared" si="0"/>
        <v>290</v>
      </c>
      <c r="E65" s="23">
        <v>2</v>
      </c>
      <c r="F65" s="47">
        <v>0</v>
      </c>
      <c r="G65" s="39">
        <f t="shared" si="9"/>
        <v>2</v>
      </c>
      <c r="H65" s="25">
        <f>E65/B65</f>
        <v>0.006896551724137931</v>
      </c>
      <c r="I65" s="49" t="s">
        <v>99</v>
      </c>
      <c r="J65" s="41">
        <f>G65/D65</f>
        <v>0.006896551724137931</v>
      </c>
      <c r="K65" s="149">
        <v>45471</v>
      </c>
      <c r="L65" s="150"/>
    </row>
    <row r="66" spans="1:12" ht="12" customHeight="1">
      <c r="A66" s="27" t="s">
        <v>52</v>
      </c>
      <c r="B66" s="20">
        <v>45</v>
      </c>
      <c r="C66" s="21">
        <v>0</v>
      </c>
      <c r="D66" s="43">
        <f t="shared" si="0"/>
        <v>45</v>
      </c>
      <c r="E66" s="46">
        <v>55</v>
      </c>
      <c r="F66" s="47">
        <v>0</v>
      </c>
      <c r="G66" s="43">
        <f t="shared" si="9"/>
        <v>55</v>
      </c>
      <c r="H66" s="48">
        <f>E66/B66</f>
        <v>1.2222222222222223</v>
      </c>
      <c r="I66" s="49" t="s">
        <v>99</v>
      </c>
      <c r="J66" s="50">
        <f>G66/D66</f>
        <v>1.2222222222222223</v>
      </c>
      <c r="K66" s="163"/>
      <c r="L66" s="152"/>
    </row>
    <row r="67" spans="1:12" ht="12" customHeight="1">
      <c r="A67" s="12" t="s">
        <v>53</v>
      </c>
      <c r="B67" s="13">
        <f>SUM(B68:B75)</f>
        <v>1674</v>
      </c>
      <c r="C67" s="14">
        <f>SUM(C68:C75)</f>
        <v>203</v>
      </c>
      <c r="D67" s="37">
        <f t="shared" si="0"/>
        <v>1877</v>
      </c>
      <c r="E67" s="32">
        <f>SUM(E68:E75)</f>
        <v>1019</v>
      </c>
      <c r="F67" s="14">
        <f>SUM(F68:F75)</f>
        <v>94</v>
      </c>
      <c r="G67" s="37">
        <f>SUM(E67:F67)</f>
        <v>1113</v>
      </c>
      <c r="H67" s="33">
        <f>E67/B67</f>
        <v>0.6087216248506571</v>
      </c>
      <c r="I67" s="34">
        <f>F67/C67</f>
        <v>0.4630541871921182</v>
      </c>
      <c r="J67" s="42">
        <f>G67/D67</f>
        <v>0.5929675013319127</v>
      </c>
      <c r="K67" s="167"/>
      <c r="L67" s="168"/>
    </row>
    <row r="68" spans="1:12" ht="12" customHeight="1">
      <c r="A68" s="27" t="s">
        <v>128</v>
      </c>
      <c r="B68" s="20">
        <v>20</v>
      </c>
      <c r="C68" s="21">
        <v>0</v>
      </c>
      <c r="D68" s="43">
        <f t="shared" si="0"/>
        <v>20</v>
      </c>
      <c r="E68" s="46">
        <v>2</v>
      </c>
      <c r="F68" s="47">
        <v>0</v>
      </c>
      <c r="G68" s="43">
        <f aca="true" t="shared" si="11" ref="G68:G75">E68+F68</f>
        <v>2</v>
      </c>
      <c r="H68" s="48">
        <f aca="true" t="shared" si="12" ref="H68:J84">E68/B68</f>
        <v>0.1</v>
      </c>
      <c r="I68" s="49" t="s">
        <v>99</v>
      </c>
      <c r="J68" s="50">
        <f t="shared" si="12"/>
        <v>0.1</v>
      </c>
      <c r="K68" s="151"/>
      <c r="L68" s="152"/>
    </row>
    <row r="69" spans="1:12" ht="12" customHeight="1">
      <c r="A69" s="27" t="s">
        <v>124</v>
      </c>
      <c r="B69" s="20">
        <v>180</v>
      </c>
      <c r="C69" s="21">
        <v>45</v>
      </c>
      <c r="D69" s="43">
        <f>B69+C69</f>
        <v>225</v>
      </c>
      <c r="E69" s="46">
        <v>77</v>
      </c>
      <c r="F69" s="47">
        <v>36</v>
      </c>
      <c r="G69" s="43">
        <f>E69+F69</f>
        <v>113</v>
      </c>
      <c r="H69" s="48">
        <f>E69/B69</f>
        <v>0.42777777777777776</v>
      </c>
      <c r="I69" s="49">
        <f>F69/C69</f>
        <v>0.8</v>
      </c>
      <c r="J69" s="50">
        <f>G69/D69</f>
        <v>0.5022222222222222</v>
      </c>
      <c r="K69" s="151"/>
      <c r="L69" s="152"/>
    </row>
    <row r="70" spans="1:12" ht="12" customHeight="1">
      <c r="A70" s="27" t="s">
        <v>25</v>
      </c>
      <c r="B70" s="20">
        <v>170</v>
      </c>
      <c r="C70" s="21">
        <v>60</v>
      </c>
      <c r="D70" s="43">
        <f t="shared" si="0"/>
        <v>230</v>
      </c>
      <c r="E70" s="46">
        <v>49</v>
      </c>
      <c r="F70" s="47">
        <v>9</v>
      </c>
      <c r="G70" s="43">
        <f t="shared" si="11"/>
        <v>58</v>
      </c>
      <c r="H70" s="48">
        <f t="shared" si="12"/>
        <v>0.28823529411764703</v>
      </c>
      <c r="I70" s="49">
        <f t="shared" si="12"/>
        <v>0.15</v>
      </c>
      <c r="J70" s="50">
        <f t="shared" si="12"/>
        <v>0.25217391304347825</v>
      </c>
      <c r="K70" s="147">
        <v>45519</v>
      </c>
      <c r="L70" s="148"/>
    </row>
    <row r="71" spans="1:12" ht="12" customHeight="1">
      <c r="A71" s="27" t="s">
        <v>23</v>
      </c>
      <c r="B71" s="20">
        <v>115</v>
      </c>
      <c r="C71" s="21">
        <v>30</v>
      </c>
      <c r="D71" s="43">
        <f aca="true" t="shared" si="13" ref="D71:D136">B71+C71</f>
        <v>145</v>
      </c>
      <c r="E71" s="46">
        <v>80</v>
      </c>
      <c r="F71" s="47">
        <v>16</v>
      </c>
      <c r="G71" s="43">
        <f t="shared" si="11"/>
        <v>96</v>
      </c>
      <c r="H71" s="48">
        <f t="shared" si="12"/>
        <v>0.6956521739130435</v>
      </c>
      <c r="I71" s="49">
        <f t="shared" si="12"/>
        <v>0.5333333333333333</v>
      </c>
      <c r="J71" s="50">
        <f t="shared" si="12"/>
        <v>0.6620689655172414</v>
      </c>
      <c r="K71" s="151"/>
      <c r="L71" s="152"/>
    </row>
    <row r="72" spans="1:12" ht="12" customHeight="1">
      <c r="A72" s="27" t="s">
        <v>133</v>
      </c>
      <c r="B72" s="20">
        <v>270</v>
      </c>
      <c r="C72" s="21">
        <v>0</v>
      </c>
      <c r="D72" s="43">
        <f t="shared" si="13"/>
        <v>270</v>
      </c>
      <c r="E72" s="46">
        <v>216</v>
      </c>
      <c r="F72" s="47">
        <v>0</v>
      </c>
      <c r="G72" s="43">
        <f t="shared" si="11"/>
        <v>216</v>
      </c>
      <c r="H72" s="48">
        <f t="shared" si="12"/>
        <v>0.8</v>
      </c>
      <c r="I72" s="49" t="s">
        <v>99</v>
      </c>
      <c r="J72" s="50">
        <f t="shared" si="12"/>
        <v>0.8</v>
      </c>
      <c r="K72" s="151"/>
      <c r="L72" s="152"/>
    </row>
    <row r="73" spans="1:12" ht="12" customHeight="1">
      <c r="A73" s="27" t="s">
        <v>54</v>
      </c>
      <c r="B73" s="20">
        <v>530</v>
      </c>
      <c r="C73" s="21">
        <v>30</v>
      </c>
      <c r="D73" s="43">
        <f t="shared" si="13"/>
        <v>560</v>
      </c>
      <c r="E73" s="46">
        <v>266</v>
      </c>
      <c r="F73" s="47">
        <v>9</v>
      </c>
      <c r="G73" s="43">
        <f t="shared" si="11"/>
        <v>275</v>
      </c>
      <c r="H73" s="48">
        <f t="shared" si="12"/>
        <v>0.5018867924528302</v>
      </c>
      <c r="I73" s="49" t="s">
        <v>99</v>
      </c>
      <c r="J73" s="50">
        <f t="shared" si="12"/>
        <v>0.49107142857142855</v>
      </c>
      <c r="K73" s="147">
        <v>45504</v>
      </c>
      <c r="L73" s="148"/>
    </row>
    <row r="74" spans="1:12" ht="12" customHeight="1">
      <c r="A74" s="27" t="s">
        <v>55</v>
      </c>
      <c r="B74" s="20">
        <v>300</v>
      </c>
      <c r="C74" s="21">
        <v>20</v>
      </c>
      <c r="D74" s="43">
        <f t="shared" si="13"/>
        <v>320</v>
      </c>
      <c r="E74" s="46">
        <v>294</v>
      </c>
      <c r="F74" s="47">
        <v>18</v>
      </c>
      <c r="G74" s="43">
        <f t="shared" si="11"/>
        <v>312</v>
      </c>
      <c r="H74" s="48">
        <f t="shared" si="12"/>
        <v>0.98</v>
      </c>
      <c r="I74" s="49">
        <f t="shared" si="12"/>
        <v>0.9</v>
      </c>
      <c r="J74" s="50">
        <f t="shared" si="12"/>
        <v>0.975</v>
      </c>
      <c r="K74" s="151"/>
      <c r="L74" s="152"/>
    </row>
    <row r="75" spans="1:12" ht="12" customHeight="1">
      <c r="A75" s="29" t="s">
        <v>62</v>
      </c>
      <c r="B75" s="30">
        <v>89</v>
      </c>
      <c r="C75" s="31">
        <v>18</v>
      </c>
      <c r="D75" s="44">
        <f t="shared" si="13"/>
        <v>107</v>
      </c>
      <c r="E75" s="51">
        <v>35</v>
      </c>
      <c r="F75" s="52">
        <v>6</v>
      </c>
      <c r="G75" s="44">
        <f t="shared" si="11"/>
        <v>41</v>
      </c>
      <c r="H75" s="67">
        <f t="shared" si="12"/>
        <v>0.39325842696629215</v>
      </c>
      <c r="I75" s="68">
        <f t="shared" si="12"/>
        <v>0.3333333333333333</v>
      </c>
      <c r="J75" s="69">
        <f t="shared" si="12"/>
        <v>0.38317757009345793</v>
      </c>
      <c r="K75" s="151"/>
      <c r="L75" s="152"/>
    </row>
    <row r="76" spans="1:12" ht="12" customHeight="1">
      <c r="A76" s="12" t="s">
        <v>57</v>
      </c>
      <c r="B76" s="13">
        <f>SUM(B77:B81)</f>
        <v>1208</v>
      </c>
      <c r="C76" s="14">
        <f>SUM(C77:C81)</f>
        <v>134</v>
      </c>
      <c r="D76" s="37">
        <f t="shared" si="13"/>
        <v>1342</v>
      </c>
      <c r="E76" s="70">
        <f>SUM(E77:E81)</f>
        <v>585</v>
      </c>
      <c r="F76" s="71">
        <f>SUM(F77:F81)</f>
        <v>53</v>
      </c>
      <c r="G76" s="72">
        <f>SUM(E76:F76)</f>
        <v>638</v>
      </c>
      <c r="H76" s="73">
        <f t="shared" si="12"/>
        <v>0.48427152317880795</v>
      </c>
      <c r="I76" s="74">
        <f t="shared" si="12"/>
        <v>0.39552238805970147</v>
      </c>
      <c r="J76" s="75">
        <f t="shared" si="12"/>
        <v>0.47540983606557374</v>
      </c>
      <c r="K76" s="155"/>
      <c r="L76" s="156"/>
    </row>
    <row r="77" spans="1:12" ht="12" customHeight="1">
      <c r="A77" s="27" t="s">
        <v>10</v>
      </c>
      <c r="B77" s="20">
        <v>30</v>
      </c>
      <c r="C77" s="21">
        <v>0</v>
      </c>
      <c r="D77" s="57">
        <f t="shared" si="13"/>
        <v>30</v>
      </c>
      <c r="E77" s="46">
        <v>27</v>
      </c>
      <c r="F77" s="47">
        <v>0</v>
      </c>
      <c r="G77" s="57">
        <f>E77+F77</f>
        <v>27</v>
      </c>
      <c r="H77" s="48">
        <f>E77/B77</f>
        <v>0.9</v>
      </c>
      <c r="I77" s="49" t="s">
        <v>99</v>
      </c>
      <c r="J77" s="50">
        <f>G77/D77</f>
        <v>0.9</v>
      </c>
      <c r="K77" s="163"/>
      <c r="L77" s="152"/>
    </row>
    <row r="78" spans="1:12" ht="12" customHeight="1">
      <c r="A78" s="27" t="s">
        <v>15</v>
      </c>
      <c r="B78" s="55">
        <v>450</v>
      </c>
      <c r="C78" s="56">
        <v>0</v>
      </c>
      <c r="D78" s="57">
        <f t="shared" si="13"/>
        <v>450</v>
      </c>
      <c r="E78" s="46">
        <v>193</v>
      </c>
      <c r="F78" s="47">
        <v>0</v>
      </c>
      <c r="G78" s="43">
        <f>E78+F78</f>
        <v>193</v>
      </c>
      <c r="H78" s="48">
        <f aca="true" t="shared" si="14" ref="H78:J79">E78/B78</f>
        <v>0.4288888888888889</v>
      </c>
      <c r="I78" s="49" t="s">
        <v>99</v>
      </c>
      <c r="J78" s="50">
        <f t="shared" si="14"/>
        <v>0.4288888888888889</v>
      </c>
      <c r="K78" s="151"/>
      <c r="L78" s="152"/>
    </row>
    <row r="79" spans="1:12" ht="12" customHeight="1">
      <c r="A79" s="27" t="s">
        <v>12</v>
      </c>
      <c r="B79" s="20">
        <v>200</v>
      </c>
      <c r="C79" s="21">
        <v>60</v>
      </c>
      <c r="D79" s="43">
        <f t="shared" si="13"/>
        <v>260</v>
      </c>
      <c r="E79" s="61">
        <v>5</v>
      </c>
      <c r="F79" s="62">
        <v>1</v>
      </c>
      <c r="G79" s="63">
        <f>E79+F79</f>
        <v>6</v>
      </c>
      <c r="H79" s="64">
        <f t="shared" si="14"/>
        <v>0.025</v>
      </c>
      <c r="I79" s="65">
        <f t="shared" si="14"/>
        <v>0.016666666666666666</v>
      </c>
      <c r="J79" s="66">
        <f t="shared" si="14"/>
        <v>0.023076923076923078</v>
      </c>
      <c r="K79" s="184">
        <v>45477</v>
      </c>
      <c r="L79" s="185"/>
    </row>
    <row r="80" spans="1:12" ht="12" customHeight="1">
      <c r="A80" s="27" t="s">
        <v>58</v>
      </c>
      <c r="B80" s="20">
        <v>133</v>
      </c>
      <c r="C80" s="21">
        <v>39</v>
      </c>
      <c r="D80" s="43">
        <f t="shared" si="13"/>
        <v>172</v>
      </c>
      <c r="E80" s="61">
        <v>70</v>
      </c>
      <c r="F80" s="62">
        <v>27</v>
      </c>
      <c r="G80" s="63">
        <f aca="true" t="shared" si="15" ref="G80:G87">E80+F80</f>
        <v>97</v>
      </c>
      <c r="H80" s="64">
        <f t="shared" si="12"/>
        <v>0.5263157894736842</v>
      </c>
      <c r="I80" s="65">
        <f t="shared" si="12"/>
        <v>0.6923076923076923</v>
      </c>
      <c r="J80" s="66">
        <f t="shared" si="12"/>
        <v>0.563953488372093</v>
      </c>
      <c r="K80" s="184">
        <v>45473</v>
      </c>
      <c r="L80" s="185"/>
    </row>
    <row r="81" spans="1:12" ht="12" customHeight="1">
      <c r="A81" s="29" t="s">
        <v>11</v>
      </c>
      <c r="B81" s="30">
        <v>395</v>
      </c>
      <c r="C81" s="31">
        <v>35</v>
      </c>
      <c r="D81" s="44">
        <f t="shared" si="13"/>
        <v>430</v>
      </c>
      <c r="E81" s="61">
        <v>290</v>
      </c>
      <c r="F81" s="62">
        <v>25</v>
      </c>
      <c r="G81" s="63">
        <f t="shared" si="15"/>
        <v>315</v>
      </c>
      <c r="H81" s="64">
        <f t="shared" si="12"/>
        <v>0.7341772151898734</v>
      </c>
      <c r="I81" s="65">
        <f t="shared" si="12"/>
        <v>0.7142857142857143</v>
      </c>
      <c r="J81" s="66">
        <f t="shared" si="12"/>
        <v>0.7325581395348837</v>
      </c>
      <c r="K81" s="184" t="s">
        <v>175</v>
      </c>
      <c r="L81" s="185"/>
    </row>
    <row r="82" spans="1:12" ht="12" customHeight="1">
      <c r="A82" s="12" t="s">
        <v>59</v>
      </c>
      <c r="B82" s="13">
        <f>SUM(B83:B87)</f>
        <v>685</v>
      </c>
      <c r="C82" s="14">
        <f>SUM(C83:C87)</f>
        <v>225</v>
      </c>
      <c r="D82" s="37">
        <f t="shared" si="13"/>
        <v>910</v>
      </c>
      <c r="E82" s="70">
        <f>SUM(E83:E87)</f>
        <v>655</v>
      </c>
      <c r="F82" s="71">
        <f>SUM(F83:F87)</f>
        <v>290</v>
      </c>
      <c r="G82" s="72">
        <f t="shared" si="15"/>
        <v>945</v>
      </c>
      <c r="H82" s="73">
        <f t="shared" si="12"/>
        <v>0.9562043795620438</v>
      </c>
      <c r="I82" s="74">
        <f t="shared" si="12"/>
        <v>1.288888888888889</v>
      </c>
      <c r="J82" s="75">
        <f t="shared" si="12"/>
        <v>1.0384615384615385</v>
      </c>
      <c r="K82" s="155"/>
      <c r="L82" s="156"/>
    </row>
    <row r="83" spans="1:12" ht="12" customHeight="1">
      <c r="A83" s="27" t="s">
        <v>11</v>
      </c>
      <c r="B83" s="20">
        <v>90</v>
      </c>
      <c r="C83" s="21">
        <v>10</v>
      </c>
      <c r="D83" s="43">
        <f t="shared" si="13"/>
        <v>100</v>
      </c>
      <c r="E83" s="46">
        <v>204</v>
      </c>
      <c r="F83" s="47">
        <v>7</v>
      </c>
      <c r="G83" s="43">
        <f t="shared" si="15"/>
        <v>211</v>
      </c>
      <c r="H83" s="48">
        <f t="shared" si="12"/>
        <v>2.2666666666666666</v>
      </c>
      <c r="I83" s="49">
        <f t="shared" si="12"/>
        <v>0.7</v>
      </c>
      <c r="J83" s="50">
        <f t="shared" si="12"/>
        <v>2.11</v>
      </c>
      <c r="K83" s="151"/>
      <c r="L83" s="152"/>
    </row>
    <row r="84" spans="1:12" ht="12" customHeight="1">
      <c r="A84" s="27" t="s">
        <v>16</v>
      </c>
      <c r="B84" s="20">
        <v>350</v>
      </c>
      <c r="C84" s="21">
        <v>150</v>
      </c>
      <c r="D84" s="43">
        <f t="shared" si="13"/>
        <v>500</v>
      </c>
      <c r="E84" s="46">
        <v>306</v>
      </c>
      <c r="F84" s="47">
        <v>275</v>
      </c>
      <c r="G84" s="43">
        <f t="shared" si="15"/>
        <v>581</v>
      </c>
      <c r="H84" s="48">
        <f t="shared" si="12"/>
        <v>0.8742857142857143</v>
      </c>
      <c r="I84" s="49">
        <f t="shared" si="12"/>
        <v>1.8333333333333333</v>
      </c>
      <c r="J84" s="50">
        <f t="shared" si="12"/>
        <v>1.162</v>
      </c>
      <c r="K84" s="147">
        <v>45488</v>
      </c>
      <c r="L84" s="148"/>
    </row>
    <row r="85" spans="1:12" ht="12" customHeight="1">
      <c r="A85" s="27" t="s">
        <v>60</v>
      </c>
      <c r="B85" s="20">
        <v>125</v>
      </c>
      <c r="C85" s="21">
        <v>15</v>
      </c>
      <c r="D85" s="43">
        <f t="shared" si="13"/>
        <v>140</v>
      </c>
      <c r="E85" s="46">
        <v>140</v>
      </c>
      <c r="F85" s="47">
        <v>8</v>
      </c>
      <c r="G85" s="43">
        <f t="shared" si="15"/>
        <v>148</v>
      </c>
      <c r="H85" s="48">
        <f aca="true" t="shared" si="16" ref="H85:J119">E85/B85</f>
        <v>1.12</v>
      </c>
      <c r="I85" s="49">
        <f t="shared" si="16"/>
        <v>0.5333333333333333</v>
      </c>
      <c r="J85" s="50">
        <f t="shared" si="16"/>
        <v>1.0571428571428572</v>
      </c>
      <c r="K85" s="147">
        <v>45494</v>
      </c>
      <c r="L85" s="148"/>
    </row>
    <row r="86" spans="1:12" ht="12" customHeight="1">
      <c r="A86" s="121" t="s">
        <v>119</v>
      </c>
      <c r="B86" s="55">
        <v>20</v>
      </c>
      <c r="C86" s="56">
        <v>0</v>
      </c>
      <c r="D86" s="57">
        <f t="shared" si="13"/>
        <v>20</v>
      </c>
      <c r="E86" s="114">
        <v>5</v>
      </c>
      <c r="F86" s="117">
        <v>0</v>
      </c>
      <c r="G86" s="101">
        <f t="shared" si="15"/>
        <v>5</v>
      </c>
      <c r="H86" s="102">
        <f t="shared" si="16"/>
        <v>0.25</v>
      </c>
      <c r="I86" s="118" t="s">
        <v>99</v>
      </c>
      <c r="J86" s="103">
        <f t="shared" si="16"/>
        <v>0.25</v>
      </c>
      <c r="K86" s="145">
        <v>45453</v>
      </c>
      <c r="L86" s="146">
        <v>45504</v>
      </c>
    </row>
    <row r="87" spans="1:12" ht="12" customHeight="1">
      <c r="A87" s="27" t="s">
        <v>12</v>
      </c>
      <c r="B87" s="20">
        <v>100</v>
      </c>
      <c r="C87" s="21">
        <v>50</v>
      </c>
      <c r="D87" s="43">
        <f t="shared" si="13"/>
        <v>150</v>
      </c>
      <c r="E87" s="23">
        <v>0</v>
      </c>
      <c r="F87" s="24">
        <v>0</v>
      </c>
      <c r="G87" s="39">
        <f t="shared" si="15"/>
        <v>0</v>
      </c>
      <c r="H87" s="25">
        <f t="shared" si="16"/>
        <v>0</v>
      </c>
      <c r="I87" s="26">
        <f t="shared" si="16"/>
        <v>0</v>
      </c>
      <c r="J87" s="41">
        <f t="shared" si="16"/>
        <v>0</v>
      </c>
      <c r="K87" s="188">
        <v>45458</v>
      </c>
      <c r="L87" s="189"/>
    </row>
    <row r="88" spans="1:12" ht="12" customHeight="1">
      <c r="A88" s="12" t="s">
        <v>61</v>
      </c>
      <c r="B88" s="13">
        <f>SUM(B89:B95)</f>
        <v>1368</v>
      </c>
      <c r="C88" s="14">
        <f>SUM(C89:C95)</f>
        <v>350</v>
      </c>
      <c r="D88" s="37">
        <f t="shared" si="13"/>
        <v>1718</v>
      </c>
      <c r="E88" s="70">
        <f>SUM(E89:E95)</f>
        <v>714</v>
      </c>
      <c r="F88" s="71">
        <f>SUM(F89:F95)</f>
        <v>276</v>
      </c>
      <c r="G88" s="72">
        <f>SUM(E88:F88)</f>
        <v>990</v>
      </c>
      <c r="H88" s="73">
        <f t="shared" si="16"/>
        <v>0.5219298245614035</v>
      </c>
      <c r="I88" s="74">
        <f t="shared" si="16"/>
        <v>0.7885714285714286</v>
      </c>
      <c r="J88" s="75">
        <f t="shared" si="16"/>
        <v>0.5762514551804424</v>
      </c>
      <c r="K88" s="155"/>
      <c r="L88" s="156"/>
    </row>
    <row r="89" spans="1:12" ht="12" customHeight="1">
      <c r="A89" s="27" t="s">
        <v>16</v>
      </c>
      <c r="B89" s="20">
        <v>155</v>
      </c>
      <c r="C89" s="21">
        <v>65</v>
      </c>
      <c r="D89" s="43">
        <f t="shared" si="13"/>
        <v>220</v>
      </c>
      <c r="E89" s="46">
        <v>133</v>
      </c>
      <c r="F89" s="47">
        <v>105</v>
      </c>
      <c r="G89" s="43">
        <f aca="true" t="shared" si="17" ref="G89:G101">E89+F89</f>
        <v>238</v>
      </c>
      <c r="H89" s="48">
        <f t="shared" si="16"/>
        <v>0.8580645161290322</v>
      </c>
      <c r="I89" s="49">
        <f t="shared" si="16"/>
        <v>1.6153846153846154</v>
      </c>
      <c r="J89" s="50">
        <f t="shared" si="16"/>
        <v>1.0818181818181818</v>
      </c>
      <c r="K89" s="130"/>
      <c r="L89" s="129"/>
    </row>
    <row r="90" spans="1:12" ht="12" customHeight="1">
      <c r="A90" s="27" t="s">
        <v>51</v>
      </c>
      <c r="B90" s="20">
        <v>380</v>
      </c>
      <c r="C90" s="21">
        <v>70</v>
      </c>
      <c r="D90" s="43">
        <f t="shared" si="13"/>
        <v>450</v>
      </c>
      <c r="E90" s="46">
        <v>195</v>
      </c>
      <c r="F90" s="47">
        <v>79</v>
      </c>
      <c r="G90" s="43">
        <f t="shared" si="17"/>
        <v>274</v>
      </c>
      <c r="H90" s="48">
        <f t="shared" si="16"/>
        <v>0.5131578947368421</v>
      </c>
      <c r="I90" s="49">
        <f t="shared" si="16"/>
        <v>1.1285714285714286</v>
      </c>
      <c r="J90" s="50">
        <f t="shared" si="16"/>
        <v>0.6088888888888889</v>
      </c>
      <c r="K90" s="130"/>
      <c r="L90" s="129"/>
    </row>
    <row r="91" spans="1:12" ht="12" customHeight="1">
      <c r="A91" s="27" t="s">
        <v>11</v>
      </c>
      <c r="B91" s="20">
        <v>243</v>
      </c>
      <c r="C91" s="21">
        <v>10</v>
      </c>
      <c r="D91" s="43">
        <f t="shared" si="13"/>
        <v>253</v>
      </c>
      <c r="E91" s="46">
        <v>135</v>
      </c>
      <c r="F91" s="47">
        <v>13</v>
      </c>
      <c r="G91" s="43">
        <f t="shared" si="17"/>
        <v>148</v>
      </c>
      <c r="H91" s="48">
        <f t="shared" si="16"/>
        <v>0.5555555555555556</v>
      </c>
      <c r="I91" s="49">
        <f t="shared" si="16"/>
        <v>1.3</v>
      </c>
      <c r="J91" s="50">
        <f t="shared" si="16"/>
        <v>0.5849802371541502</v>
      </c>
      <c r="K91" s="137"/>
      <c r="L91" s="136"/>
    </row>
    <row r="92" spans="1:12" ht="12" customHeight="1">
      <c r="A92" s="27" t="s">
        <v>63</v>
      </c>
      <c r="B92" s="20">
        <v>95</v>
      </c>
      <c r="C92" s="21">
        <v>30</v>
      </c>
      <c r="D92" s="43">
        <f t="shared" si="13"/>
        <v>125</v>
      </c>
      <c r="E92" s="46">
        <v>57</v>
      </c>
      <c r="F92" s="47">
        <v>19</v>
      </c>
      <c r="G92" s="43">
        <f t="shared" si="17"/>
        <v>76</v>
      </c>
      <c r="H92" s="48">
        <f t="shared" si="16"/>
        <v>0.6</v>
      </c>
      <c r="I92" s="49">
        <f t="shared" si="16"/>
        <v>0.6333333333333333</v>
      </c>
      <c r="J92" s="50">
        <f t="shared" si="16"/>
        <v>0.608</v>
      </c>
      <c r="K92" s="147">
        <v>45457</v>
      </c>
      <c r="L92" s="148"/>
    </row>
    <row r="93" spans="1:12" ht="12" customHeight="1">
      <c r="A93" s="27" t="s">
        <v>56</v>
      </c>
      <c r="B93" s="20">
        <v>265</v>
      </c>
      <c r="C93" s="21">
        <v>30</v>
      </c>
      <c r="D93" s="43">
        <f t="shared" si="13"/>
        <v>295</v>
      </c>
      <c r="E93" s="46">
        <v>97</v>
      </c>
      <c r="F93" s="47">
        <v>11</v>
      </c>
      <c r="G93" s="43">
        <f t="shared" si="17"/>
        <v>108</v>
      </c>
      <c r="H93" s="48">
        <f t="shared" si="16"/>
        <v>0.3660377358490566</v>
      </c>
      <c r="I93" s="49">
        <f t="shared" si="16"/>
        <v>0.36666666666666664</v>
      </c>
      <c r="J93" s="50">
        <f t="shared" si="16"/>
        <v>0.36610169491525424</v>
      </c>
      <c r="K93" s="130"/>
      <c r="L93" s="129"/>
    </row>
    <row r="94" spans="1:12" ht="12" customHeight="1">
      <c r="A94" s="27" t="s">
        <v>12</v>
      </c>
      <c r="B94" s="20">
        <v>120</v>
      </c>
      <c r="C94" s="21">
        <v>100</v>
      </c>
      <c r="D94" s="43">
        <f>B94+C94</f>
        <v>220</v>
      </c>
      <c r="E94" s="61">
        <v>41</v>
      </c>
      <c r="F94" s="62">
        <v>11</v>
      </c>
      <c r="G94" s="63">
        <f>E94+F94</f>
        <v>52</v>
      </c>
      <c r="H94" s="64">
        <f>E94/B94</f>
        <v>0.3416666666666667</v>
      </c>
      <c r="I94" s="65">
        <f>F94/C94</f>
        <v>0.11</v>
      </c>
      <c r="J94" s="66">
        <f>G94/D94</f>
        <v>0.23636363636363636</v>
      </c>
      <c r="K94" s="184">
        <v>45473</v>
      </c>
      <c r="L94" s="185"/>
    </row>
    <row r="95" spans="1:12" ht="12" customHeight="1">
      <c r="A95" s="27" t="s">
        <v>174</v>
      </c>
      <c r="B95" s="20">
        <v>110</v>
      </c>
      <c r="C95" s="21">
        <v>45</v>
      </c>
      <c r="D95" s="43">
        <f t="shared" si="13"/>
        <v>155</v>
      </c>
      <c r="E95" s="46">
        <v>56</v>
      </c>
      <c r="F95" s="47">
        <v>38</v>
      </c>
      <c r="G95" s="43">
        <f t="shared" si="17"/>
        <v>94</v>
      </c>
      <c r="H95" s="48">
        <f t="shared" si="16"/>
        <v>0.509090909090909</v>
      </c>
      <c r="I95" s="49">
        <f t="shared" si="16"/>
        <v>0.8444444444444444</v>
      </c>
      <c r="J95" s="50">
        <f t="shared" si="16"/>
        <v>0.6064516129032258</v>
      </c>
      <c r="K95" s="137"/>
      <c r="L95" s="136"/>
    </row>
    <row r="96" spans="1:12" ht="12" customHeight="1">
      <c r="A96" s="12" t="s">
        <v>64</v>
      </c>
      <c r="B96" s="13">
        <f>SUM(B97:B101)</f>
        <v>973</v>
      </c>
      <c r="C96" s="14">
        <f>SUM(C97:C101)</f>
        <v>290</v>
      </c>
      <c r="D96" s="37">
        <f t="shared" si="13"/>
        <v>1263</v>
      </c>
      <c r="E96" s="32">
        <f>SUM(E97:E101)</f>
        <v>840</v>
      </c>
      <c r="F96" s="14">
        <f>SUM(F97:F101)</f>
        <v>277</v>
      </c>
      <c r="G96" s="37">
        <f t="shared" si="17"/>
        <v>1117</v>
      </c>
      <c r="H96" s="33">
        <f t="shared" si="16"/>
        <v>0.8633093525179856</v>
      </c>
      <c r="I96" s="34">
        <f t="shared" si="16"/>
        <v>0.9551724137931035</v>
      </c>
      <c r="J96" s="42">
        <f t="shared" si="16"/>
        <v>0.8844022169437846</v>
      </c>
      <c r="K96" s="167"/>
      <c r="L96" s="168"/>
    </row>
    <row r="97" spans="1:12" ht="12" customHeight="1">
      <c r="A97" s="27" t="s">
        <v>16</v>
      </c>
      <c r="B97" s="20">
        <v>330</v>
      </c>
      <c r="C97" s="21">
        <v>130</v>
      </c>
      <c r="D97" s="43">
        <f t="shared" si="13"/>
        <v>460</v>
      </c>
      <c r="E97" s="46">
        <v>266</v>
      </c>
      <c r="F97" s="47">
        <v>156</v>
      </c>
      <c r="G97" s="43">
        <f t="shared" si="17"/>
        <v>422</v>
      </c>
      <c r="H97" s="48">
        <f t="shared" si="16"/>
        <v>0.806060606060606</v>
      </c>
      <c r="I97" s="49">
        <f t="shared" si="16"/>
        <v>1.2</v>
      </c>
      <c r="J97" s="50">
        <f t="shared" si="16"/>
        <v>0.9173913043478261</v>
      </c>
      <c r="K97" s="151"/>
      <c r="L97" s="152"/>
    </row>
    <row r="98" spans="1:12" ht="12" customHeight="1">
      <c r="A98" s="27" t="s">
        <v>146</v>
      </c>
      <c r="B98" s="20">
        <v>143</v>
      </c>
      <c r="C98" s="21">
        <v>0</v>
      </c>
      <c r="D98" s="43">
        <f t="shared" si="13"/>
        <v>143</v>
      </c>
      <c r="E98" s="46">
        <v>143</v>
      </c>
      <c r="F98" s="47">
        <v>0</v>
      </c>
      <c r="G98" s="43">
        <f t="shared" si="17"/>
        <v>143</v>
      </c>
      <c r="H98" s="48">
        <f t="shared" si="16"/>
        <v>1</v>
      </c>
      <c r="I98" s="49" t="s">
        <v>99</v>
      </c>
      <c r="J98" s="50">
        <f t="shared" si="16"/>
        <v>1</v>
      </c>
      <c r="K98" s="147">
        <v>45519</v>
      </c>
      <c r="L98" s="148"/>
    </row>
    <row r="99" spans="1:12" ht="12" customHeight="1">
      <c r="A99" s="27" t="s">
        <v>11</v>
      </c>
      <c r="B99" s="20">
        <v>260</v>
      </c>
      <c r="C99" s="21">
        <v>110</v>
      </c>
      <c r="D99" s="43">
        <f t="shared" si="13"/>
        <v>370</v>
      </c>
      <c r="E99" s="46">
        <v>238</v>
      </c>
      <c r="F99" s="47">
        <v>92</v>
      </c>
      <c r="G99" s="43">
        <f t="shared" si="17"/>
        <v>330</v>
      </c>
      <c r="H99" s="48">
        <f t="shared" si="16"/>
        <v>0.9153846153846154</v>
      </c>
      <c r="I99" s="49">
        <f t="shared" si="16"/>
        <v>0.8363636363636363</v>
      </c>
      <c r="J99" s="50">
        <f t="shared" si="16"/>
        <v>0.8918918918918919</v>
      </c>
      <c r="K99" s="147">
        <v>45519</v>
      </c>
      <c r="L99" s="148"/>
    </row>
    <row r="100" spans="1:12" ht="12" customHeight="1">
      <c r="A100" s="27" t="s">
        <v>65</v>
      </c>
      <c r="B100" s="20">
        <v>100</v>
      </c>
      <c r="C100" s="21">
        <v>40</v>
      </c>
      <c r="D100" s="43">
        <f t="shared" si="13"/>
        <v>140</v>
      </c>
      <c r="E100" s="46">
        <v>132</v>
      </c>
      <c r="F100" s="47">
        <v>12</v>
      </c>
      <c r="G100" s="43">
        <f t="shared" si="17"/>
        <v>144</v>
      </c>
      <c r="H100" s="48">
        <f t="shared" si="16"/>
        <v>1.32</v>
      </c>
      <c r="I100" s="49">
        <f t="shared" si="16"/>
        <v>0.3</v>
      </c>
      <c r="J100" s="50">
        <f t="shared" si="16"/>
        <v>1.0285714285714285</v>
      </c>
      <c r="K100" s="151"/>
      <c r="L100" s="152"/>
    </row>
    <row r="101" spans="1:12" ht="12" customHeight="1">
      <c r="A101" s="27" t="s">
        <v>66</v>
      </c>
      <c r="B101" s="20">
        <v>140</v>
      </c>
      <c r="C101" s="21">
        <v>10</v>
      </c>
      <c r="D101" s="43">
        <f t="shared" si="13"/>
        <v>150</v>
      </c>
      <c r="E101" s="46">
        <v>61</v>
      </c>
      <c r="F101" s="47">
        <v>17</v>
      </c>
      <c r="G101" s="43">
        <f t="shared" si="17"/>
        <v>78</v>
      </c>
      <c r="H101" s="48">
        <f t="shared" si="16"/>
        <v>0.4357142857142857</v>
      </c>
      <c r="I101" s="49" t="s">
        <v>99</v>
      </c>
      <c r="J101" s="50">
        <f t="shared" si="16"/>
        <v>0.52</v>
      </c>
      <c r="K101" s="147">
        <v>45519</v>
      </c>
      <c r="L101" s="148"/>
    </row>
    <row r="102" spans="1:12" ht="12" customHeight="1">
      <c r="A102" s="12" t="s">
        <v>67</v>
      </c>
      <c r="B102" s="13">
        <f>SUM(B103:B111)</f>
        <v>1295</v>
      </c>
      <c r="C102" s="14">
        <f>SUM(C103:C111)</f>
        <v>295</v>
      </c>
      <c r="D102" s="37">
        <f t="shared" si="13"/>
        <v>1590</v>
      </c>
      <c r="E102" s="32">
        <f>SUM(E103:E111)</f>
        <v>731</v>
      </c>
      <c r="F102" s="14">
        <f>SUM(F103:F111)</f>
        <v>235</v>
      </c>
      <c r="G102" s="37">
        <f>SUM(E102:F102)</f>
        <v>966</v>
      </c>
      <c r="H102" s="33">
        <f t="shared" si="16"/>
        <v>0.5644787644787644</v>
      </c>
      <c r="I102" s="34">
        <f t="shared" si="16"/>
        <v>0.7966101694915254</v>
      </c>
      <c r="J102" s="42">
        <f t="shared" si="16"/>
        <v>0.6075471698113207</v>
      </c>
      <c r="K102" s="167"/>
      <c r="L102" s="168"/>
    </row>
    <row r="103" spans="1:12" ht="12" customHeight="1">
      <c r="A103" s="27" t="s">
        <v>134</v>
      </c>
      <c r="B103" s="20">
        <v>40</v>
      </c>
      <c r="C103" s="21">
        <v>0</v>
      </c>
      <c r="D103" s="43">
        <f>B103+C103</f>
        <v>40</v>
      </c>
      <c r="E103" s="46">
        <v>4</v>
      </c>
      <c r="F103" s="47">
        <v>0</v>
      </c>
      <c r="G103" s="43">
        <f>E103+F103</f>
        <v>4</v>
      </c>
      <c r="H103" s="48">
        <f>E103/B103</f>
        <v>0.1</v>
      </c>
      <c r="I103" s="49" t="s">
        <v>99</v>
      </c>
      <c r="J103" s="50">
        <f>G103/D103</f>
        <v>0.1</v>
      </c>
      <c r="K103" s="147">
        <v>45519</v>
      </c>
      <c r="L103" s="148"/>
    </row>
    <row r="104" spans="1:12" ht="12" customHeight="1">
      <c r="A104" s="27" t="s">
        <v>68</v>
      </c>
      <c r="B104" s="20">
        <v>50</v>
      </c>
      <c r="C104" s="21">
        <v>50</v>
      </c>
      <c r="D104" s="43">
        <f t="shared" si="13"/>
        <v>100</v>
      </c>
      <c r="E104" s="46">
        <v>3</v>
      </c>
      <c r="F104" s="47">
        <v>7</v>
      </c>
      <c r="G104" s="43">
        <f aca="true" t="shared" si="18" ref="G104:G111">E104+F104</f>
        <v>10</v>
      </c>
      <c r="H104" s="48">
        <f>E104/B104</f>
        <v>0.06</v>
      </c>
      <c r="I104" s="49">
        <f t="shared" si="16"/>
        <v>0.14</v>
      </c>
      <c r="J104" s="50">
        <f t="shared" si="16"/>
        <v>0.1</v>
      </c>
      <c r="K104" s="147">
        <v>45529</v>
      </c>
      <c r="L104" s="148"/>
    </row>
    <row r="105" spans="1:12" ht="12" customHeight="1">
      <c r="A105" s="27" t="s">
        <v>11</v>
      </c>
      <c r="B105" s="20">
        <v>220</v>
      </c>
      <c r="C105" s="21">
        <v>0</v>
      </c>
      <c r="D105" s="43">
        <f t="shared" si="13"/>
        <v>220</v>
      </c>
      <c r="E105" s="46">
        <v>229</v>
      </c>
      <c r="F105" s="47">
        <v>0</v>
      </c>
      <c r="G105" s="43">
        <f t="shared" si="18"/>
        <v>229</v>
      </c>
      <c r="H105" s="48">
        <f t="shared" si="16"/>
        <v>1.040909090909091</v>
      </c>
      <c r="I105" s="49" t="s">
        <v>99</v>
      </c>
      <c r="J105" s="50">
        <f t="shared" si="16"/>
        <v>1.040909090909091</v>
      </c>
      <c r="K105" s="147">
        <v>45519</v>
      </c>
      <c r="L105" s="148"/>
    </row>
    <row r="106" spans="1:12" ht="12" customHeight="1">
      <c r="A106" s="27" t="s">
        <v>16</v>
      </c>
      <c r="B106" s="20">
        <v>230</v>
      </c>
      <c r="C106" s="21">
        <v>100</v>
      </c>
      <c r="D106" s="43">
        <f t="shared" si="13"/>
        <v>330</v>
      </c>
      <c r="E106" s="46">
        <v>192</v>
      </c>
      <c r="F106" s="47">
        <v>162</v>
      </c>
      <c r="G106" s="43">
        <f t="shared" si="18"/>
        <v>354</v>
      </c>
      <c r="H106" s="48">
        <f t="shared" si="16"/>
        <v>0.8347826086956521</v>
      </c>
      <c r="I106" s="49">
        <f t="shared" si="16"/>
        <v>1.62</v>
      </c>
      <c r="J106" s="50">
        <f t="shared" si="16"/>
        <v>1.0727272727272728</v>
      </c>
      <c r="K106" s="190"/>
      <c r="L106" s="191"/>
    </row>
    <row r="107" spans="1:12" ht="12" customHeight="1">
      <c r="A107" s="27" t="s">
        <v>69</v>
      </c>
      <c r="B107" s="20">
        <v>35</v>
      </c>
      <c r="C107" s="21">
        <v>35</v>
      </c>
      <c r="D107" s="43">
        <f t="shared" si="13"/>
        <v>70</v>
      </c>
      <c r="E107" s="46">
        <v>17</v>
      </c>
      <c r="F107" s="47">
        <v>14</v>
      </c>
      <c r="G107" s="43">
        <f t="shared" si="18"/>
        <v>31</v>
      </c>
      <c r="H107" s="48">
        <f t="shared" si="16"/>
        <v>0.4857142857142857</v>
      </c>
      <c r="I107" s="49">
        <f t="shared" si="16"/>
        <v>0.4</v>
      </c>
      <c r="J107" s="50">
        <f t="shared" si="16"/>
        <v>0.44285714285714284</v>
      </c>
      <c r="K107" s="147">
        <v>45519</v>
      </c>
      <c r="L107" s="148"/>
    </row>
    <row r="108" spans="1:12" ht="12" customHeight="1">
      <c r="A108" s="27" t="s">
        <v>70</v>
      </c>
      <c r="B108" s="20">
        <v>400</v>
      </c>
      <c r="C108" s="21">
        <v>0</v>
      </c>
      <c r="D108" s="43">
        <f t="shared" si="13"/>
        <v>400</v>
      </c>
      <c r="E108" s="46">
        <v>66</v>
      </c>
      <c r="F108" s="47">
        <v>0</v>
      </c>
      <c r="G108" s="43">
        <f t="shared" si="18"/>
        <v>66</v>
      </c>
      <c r="H108" s="48">
        <f t="shared" si="16"/>
        <v>0.165</v>
      </c>
      <c r="I108" s="49" t="s">
        <v>99</v>
      </c>
      <c r="J108" s="50">
        <f t="shared" si="16"/>
        <v>0.165</v>
      </c>
      <c r="K108" s="147">
        <v>45519</v>
      </c>
      <c r="L108" s="148"/>
    </row>
    <row r="109" spans="1:12" ht="12" customHeight="1">
      <c r="A109" s="27" t="s">
        <v>106</v>
      </c>
      <c r="B109" s="20">
        <v>60</v>
      </c>
      <c r="C109" s="21">
        <v>30</v>
      </c>
      <c r="D109" s="43">
        <f t="shared" si="13"/>
        <v>90</v>
      </c>
      <c r="E109" s="46">
        <v>9</v>
      </c>
      <c r="F109" s="47">
        <v>1</v>
      </c>
      <c r="G109" s="43">
        <f t="shared" si="18"/>
        <v>10</v>
      </c>
      <c r="H109" s="48">
        <f t="shared" si="16"/>
        <v>0.15</v>
      </c>
      <c r="I109" s="49">
        <f t="shared" si="16"/>
        <v>0.03333333333333333</v>
      </c>
      <c r="J109" s="50">
        <f t="shared" si="16"/>
        <v>0.1111111111111111</v>
      </c>
      <c r="K109" s="147" t="s">
        <v>167</v>
      </c>
      <c r="L109" s="148"/>
    </row>
    <row r="110" spans="1:12" ht="12" customHeight="1">
      <c r="A110" s="27" t="s">
        <v>147</v>
      </c>
      <c r="B110" s="20">
        <v>190</v>
      </c>
      <c r="C110" s="21">
        <v>65</v>
      </c>
      <c r="D110" s="43">
        <f t="shared" si="13"/>
        <v>255</v>
      </c>
      <c r="E110" s="46">
        <v>156</v>
      </c>
      <c r="F110" s="47">
        <v>50</v>
      </c>
      <c r="G110" s="43">
        <f t="shared" si="18"/>
        <v>206</v>
      </c>
      <c r="H110" s="48">
        <f t="shared" si="16"/>
        <v>0.8210526315789474</v>
      </c>
      <c r="I110" s="49">
        <f t="shared" si="16"/>
        <v>0.7692307692307693</v>
      </c>
      <c r="J110" s="50">
        <f t="shared" si="16"/>
        <v>0.807843137254902</v>
      </c>
      <c r="K110" s="147" t="s">
        <v>168</v>
      </c>
      <c r="L110" s="148"/>
    </row>
    <row r="111" spans="1:12" ht="12" customHeight="1">
      <c r="A111" s="29" t="s">
        <v>72</v>
      </c>
      <c r="B111" s="30">
        <v>70</v>
      </c>
      <c r="C111" s="31">
        <v>15</v>
      </c>
      <c r="D111" s="44">
        <f t="shared" si="13"/>
        <v>85</v>
      </c>
      <c r="E111" s="51">
        <v>55</v>
      </c>
      <c r="F111" s="52">
        <v>1</v>
      </c>
      <c r="G111" s="44">
        <f t="shared" si="18"/>
        <v>56</v>
      </c>
      <c r="H111" s="67">
        <f t="shared" si="16"/>
        <v>0.7857142857142857</v>
      </c>
      <c r="I111" s="68">
        <f t="shared" si="16"/>
        <v>0.06666666666666667</v>
      </c>
      <c r="J111" s="69">
        <f t="shared" si="16"/>
        <v>0.6588235294117647</v>
      </c>
      <c r="K111" s="171"/>
      <c r="L111" s="172"/>
    </row>
    <row r="112" spans="1:12" ht="12" customHeight="1">
      <c r="A112" s="12" t="s">
        <v>73</v>
      </c>
      <c r="B112" s="13">
        <f>SUM(B113:B115)</f>
        <v>108</v>
      </c>
      <c r="C112" s="14">
        <f>SUM(C113:C115)</f>
        <v>0</v>
      </c>
      <c r="D112" s="37">
        <f t="shared" si="13"/>
        <v>108</v>
      </c>
      <c r="E112" s="15">
        <f>SUM(E113:E115)</f>
        <v>61</v>
      </c>
      <c r="F112" s="14">
        <f>SUM(F113:F115)</f>
        <v>0</v>
      </c>
      <c r="G112" s="38">
        <f>SUM(E112:F112)</f>
        <v>61</v>
      </c>
      <c r="H112" s="17">
        <f t="shared" si="16"/>
        <v>0.5648148148148148</v>
      </c>
      <c r="I112" s="34" t="s">
        <v>99</v>
      </c>
      <c r="J112" s="40">
        <f t="shared" si="16"/>
        <v>0.5648148148148148</v>
      </c>
      <c r="K112" s="155"/>
      <c r="L112" s="156"/>
    </row>
    <row r="113" spans="1:12" ht="12" customHeight="1">
      <c r="A113" s="27" t="s">
        <v>74</v>
      </c>
      <c r="B113" s="20">
        <v>51</v>
      </c>
      <c r="C113" s="21">
        <v>0</v>
      </c>
      <c r="D113" s="43">
        <f t="shared" si="13"/>
        <v>51</v>
      </c>
      <c r="E113" s="46">
        <v>31</v>
      </c>
      <c r="F113" s="47">
        <v>0</v>
      </c>
      <c r="G113" s="43">
        <f>E113+F113</f>
        <v>31</v>
      </c>
      <c r="H113" s="48">
        <f t="shared" si="16"/>
        <v>0.6078431372549019</v>
      </c>
      <c r="I113" s="49" t="s">
        <v>99</v>
      </c>
      <c r="J113" s="50">
        <f t="shared" si="16"/>
        <v>0.6078431372549019</v>
      </c>
      <c r="K113" s="163"/>
      <c r="L113" s="152"/>
    </row>
    <row r="114" spans="1:12" ht="12" customHeight="1">
      <c r="A114" s="27" t="s">
        <v>75</v>
      </c>
      <c r="B114" s="20">
        <v>25</v>
      </c>
      <c r="C114" s="21">
        <v>0</v>
      </c>
      <c r="D114" s="43">
        <f t="shared" si="13"/>
        <v>25</v>
      </c>
      <c r="E114" s="46">
        <v>21</v>
      </c>
      <c r="F114" s="47">
        <v>0</v>
      </c>
      <c r="G114" s="43">
        <f>E114+F114</f>
        <v>21</v>
      </c>
      <c r="H114" s="48">
        <f t="shared" si="16"/>
        <v>0.84</v>
      </c>
      <c r="I114" s="49" t="s">
        <v>99</v>
      </c>
      <c r="J114" s="50">
        <f t="shared" si="16"/>
        <v>0.84</v>
      </c>
      <c r="K114" s="151"/>
      <c r="L114" s="152"/>
    </row>
    <row r="115" spans="1:12" ht="12" customHeight="1">
      <c r="A115" s="29" t="s">
        <v>76</v>
      </c>
      <c r="B115" s="30">
        <v>32</v>
      </c>
      <c r="C115" s="31">
        <v>0</v>
      </c>
      <c r="D115" s="44">
        <f t="shared" si="13"/>
        <v>32</v>
      </c>
      <c r="E115" s="105">
        <v>9</v>
      </c>
      <c r="F115" s="52">
        <v>0</v>
      </c>
      <c r="G115" s="90">
        <f aca="true" t="shared" si="19" ref="G115:G120">SUM(E115:F115)</f>
        <v>9</v>
      </c>
      <c r="H115" s="91">
        <f t="shared" si="16"/>
        <v>0.28125</v>
      </c>
      <c r="I115" s="68" t="s">
        <v>99</v>
      </c>
      <c r="J115" s="92">
        <f t="shared" si="16"/>
        <v>0.28125</v>
      </c>
      <c r="K115" s="186" t="s">
        <v>166</v>
      </c>
      <c r="L115" s="187"/>
    </row>
    <row r="116" spans="1:12" ht="12" customHeight="1">
      <c r="A116" s="12" t="s">
        <v>77</v>
      </c>
      <c r="B116" s="13">
        <f>SUM(B117:B121)</f>
        <v>330</v>
      </c>
      <c r="C116" s="14">
        <f>SUM(C117:C121)</f>
        <v>65</v>
      </c>
      <c r="D116" s="37">
        <f t="shared" si="13"/>
        <v>395</v>
      </c>
      <c r="E116" s="15">
        <f>SUM(E117:E121)</f>
        <v>311</v>
      </c>
      <c r="F116" s="14">
        <f>SUM(F117:F121)</f>
        <v>31</v>
      </c>
      <c r="G116" s="38">
        <f t="shared" si="19"/>
        <v>342</v>
      </c>
      <c r="H116" s="17">
        <f t="shared" si="16"/>
        <v>0.9424242424242424</v>
      </c>
      <c r="I116" s="34">
        <f t="shared" si="16"/>
        <v>0.47692307692307695</v>
      </c>
      <c r="J116" s="40">
        <f t="shared" si="16"/>
        <v>0.8658227848101265</v>
      </c>
      <c r="K116" s="155"/>
      <c r="L116" s="156"/>
    </row>
    <row r="117" spans="1:12" ht="12" customHeight="1">
      <c r="A117" s="27" t="s">
        <v>115</v>
      </c>
      <c r="B117" s="20">
        <v>15</v>
      </c>
      <c r="C117" s="21">
        <v>5</v>
      </c>
      <c r="D117" s="43">
        <f t="shared" si="13"/>
        <v>20</v>
      </c>
      <c r="E117" s="122">
        <v>6</v>
      </c>
      <c r="F117" s="117">
        <v>1</v>
      </c>
      <c r="G117" s="57">
        <f t="shared" si="19"/>
        <v>7</v>
      </c>
      <c r="H117" s="123">
        <f t="shared" si="16"/>
        <v>0.4</v>
      </c>
      <c r="I117" s="118">
        <f t="shared" si="16"/>
        <v>0.2</v>
      </c>
      <c r="J117" s="124">
        <f t="shared" si="16"/>
        <v>0.35</v>
      </c>
      <c r="K117" s="147">
        <v>45471</v>
      </c>
      <c r="L117" s="148"/>
    </row>
    <row r="118" spans="1:12" ht="12" customHeight="1">
      <c r="A118" s="27" t="s">
        <v>120</v>
      </c>
      <c r="B118" s="20">
        <v>35</v>
      </c>
      <c r="C118" s="21">
        <v>0</v>
      </c>
      <c r="D118" s="43">
        <f t="shared" si="13"/>
        <v>35</v>
      </c>
      <c r="E118" s="23">
        <v>0</v>
      </c>
      <c r="F118" s="47">
        <v>0</v>
      </c>
      <c r="G118" s="39">
        <f t="shared" si="19"/>
        <v>0</v>
      </c>
      <c r="H118" s="25">
        <f t="shared" si="16"/>
        <v>0</v>
      </c>
      <c r="I118" s="49" t="s">
        <v>99</v>
      </c>
      <c r="J118" s="41">
        <f t="shared" si="16"/>
        <v>0</v>
      </c>
      <c r="K118" s="131">
        <v>45473</v>
      </c>
      <c r="L118" s="133" t="s">
        <v>161</v>
      </c>
    </row>
    <row r="119" spans="1:12" ht="12" customHeight="1">
      <c r="A119" s="27" t="s">
        <v>78</v>
      </c>
      <c r="B119" s="55">
        <v>100</v>
      </c>
      <c r="C119" s="56">
        <v>60</v>
      </c>
      <c r="D119" s="57">
        <f t="shared" si="13"/>
        <v>160</v>
      </c>
      <c r="E119" s="122">
        <v>90</v>
      </c>
      <c r="F119" s="117">
        <v>30</v>
      </c>
      <c r="G119" s="57">
        <f t="shared" si="19"/>
        <v>120</v>
      </c>
      <c r="H119" s="123">
        <f>E119/B119</f>
        <v>0.9</v>
      </c>
      <c r="I119" s="118">
        <f t="shared" si="16"/>
        <v>0.5</v>
      </c>
      <c r="J119" s="124">
        <f>G119/D119</f>
        <v>0.75</v>
      </c>
      <c r="K119" s="147">
        <v>45473</v>
      </c>
      <c r="L119" s="148"/>
    </row>
    <row r="120" spans="1:12" ht="12" customHeight="1">
      <c r="A120" s="27" t="s">
        <v>79</v>
      </c>
      <c r="B120" s="20">
        <v>60</v>
      </c>
      <c r="C120" s="21">
        <v>0</v>
      </c>
      <c r="D120" s="43">
        <f t="shared" si="13"/>
        <v>60</v>
      </c>
      <c r="E120" s="61">
        <v>23</v>
      </c>
      <c r="F120" s="47">
        <v>0</v>
      </c>
      <c r="G120" s="63">
        <f t="shared" si="19"/>
        <v>23</v>
      </c>
      <c r="H120" s="64">
        <f>E120/B120</f>
        <v>0.38333333333333336</v>
      </c>
      <c r="I120" s="49" t="s">
        <v>99</v>
      </c>
      <c r="J120" s="66">
        <f>G120/D120</f>
        <v>0.38333333333333336</v>
      </c>
      <c r="K120" s="131">
        <v>45473</v>
      </c>
      <c r="L120" s="132">
        <v>45550</v>
      </c>
    </row>
    <row r="121" spans="1:12" ht="12" customHeight="1">
      <c r="A121" s="29" t="s">
        <v>71</v>
      </c>
      <c r="B121" s="30">
        <v>120</v>
      </c>
      <c r="C121" s="31">
        <v>0</v>
      </c>
      <c r="D121" s="44">
        <f t="shared" si="13"/>
        <v>120</v>
      </c>
      <c r="E121" s="51">
        <v>192</v>
      </c>
      <c r="F121" s="52">
        <v>0</v>
      </c>
      <c r="G121" s="44">
        <f>E121+F121</f>
        <v>192</v>
      </c>
      <c r="H121" s="67">
        <f>E121/B121</f>
        <v>1.6</v>
      </c>
      <c r="I121" s="49" t="s">
        <v>99</v>
      </c>
      <c r="J121" s="69">
        <f>G121/D121</f>
        <v>1.6</v>
      </c>
      <c r="K121" s="163"/>
      <c r="L121" s="152"/>
    </row>
    <row r="122" spans="1:12" ht="12" customHeight="1">
      <c r="A122" s="12" t="s">
        <v>80</v>
      </c>
      <c r="B122" s="13">
        <f>SUM(B123:B127)</f>
        <v>1335</v>
      </c>
      <c r="C122" s="14">
        <f>SUM(C123:C127)</f>
        <v>975</v>
      </c>
      <c r="D122" s="37">
        <f t="shared" si="13"/>
        <v>2310</v>
      </c>
      <c r="E122" s="32">
        <f>SUM(E123:E127)</f>
        <v>714</v>
      </c>
      <c r="F122" s="14">
        <f>SUM(F123:F127)</f>
        <v>345</v>
      </c>
      <c r="G122" s="37">
        <f>E122+F122</f>
        <v>1059</v>
      </c>
      <c r="H122" s="33">
        <f aca="true" t="shared" si="20" ref="H122:J125">E122/B122</f>
        <v>0.5348314606741573</v>
      </c>
      <c r="I122" s="34">
        <f t="shared" si="20"/>
        <v>0.35384615384615387</v>
      </c>
      <c r="J122" s="42">
        <f t="shared" si="20"/>
        <v>0.4584415584415584</v>
      </c>
      <c r="K122" s="167"/>
      <c r="L122" s="168"/>
    </row>
    <row r="123" spans="1:12" ht="12" customHeight="1">
      <c r="A123" s="27" t="s">
        <v>81</v>
      </c>
      <c r="B123" s="106">
        <v>370</v>
      </c>
      <c r="C123" s="107">
        <v>150</v>
      </c>
      <c r="D123" s="43">
        <f t="shared" si="13"/>
        <v>520</v>
      </c>
      <c r="E123" s="46">
        <v>284</v>
      </c>
      <c r="F123" s="47">
        <v>92</v>
      </c>
      <c r="G123" s="43">
        <f>SUM(E123:F123)</f>
        <v>376</v>
      </c>
      <c r="H123" s="48">
        <f t="shared" si="20"/>
        <v>0.7675675675675676</v>
      </c>
      <c r="I123" s="49">
        <f t="shared" si="20"/>
        <v>0.6133333333333333</v>
      </c>
      <c r="J123" s="50">
        <f t="shared" si="20"/>
        <v>0.7230769230769231</v>
      </c>
      <c r="K123" s="151"/>
      <c r="L123" s="152"/>
    </row>
    <row r="124" spans="1:12" ht="12" customHeight="1">
      <c r="A124" s="27" t="s">
        <v>56</v>
      </c>
      <c r="B124" s="20">
        <v>140</v>
      </c>
      <c r="C124" s="21">
        <v>0</v>
      </c>
      <c r="D124" s="43">
        <f t="shared" si="13"/>
        <v>140</v>
      </c>
      <c r="E124" s="46">
        <v>80</v>
      </c>
      <c r="F124" s="47">
        <v>0</v>
      </c>
      <c r="G124" s="43">
        <f aca="true" t="shared" si="21" ref="G124:G132">E124+F124</f>
        <v>80</v>
      </c>
      <c r="H124" s="48">
        <f t="shared" si="20"/>
        <v>0.5714285714285714</v>
      </c>
      <c r="I124" s="49" t="s">
        <v>99</v>
      </c>
      <c r="J124" s="50">
        <f t="shared" si="20"/>
        <v>0.5714285714285714</v>
      </c>
      <c r="K124" s="147">
        <v>45524</v>
      </c>
      <c r="L124" s="148"/>
    </row>
    <row r="125" spans="1:12" ht="12" customHeight="1">
      <c r="A125" s="27" t="s">
        <v>11</v>
      </c>
      <c r="B125" s="20">
        <v>545</v>
      </c>
      <c r="C125" s="21">
        <v>545</v>
      </c>
      <c r="D125" s="43">
        <f t="shared" si="13"/>
        <v>1090</v>
      </c>
      <c r="E125" s="46">
        <v>170</v>
      </c>
      <c r="F125" s="47">
        <v>178</v>
      </c>
      <c r="G125" s="43">
        <f t="shared" si="21"/>
        <v>348</v>
      </c>
      <c r="H125" s="48">
        <f aca="true" t="shared" si="22" ref="H125:I135">E125/B125</f>
        <v>0.3119266055045872</v>
      </c>
      <c r="I125" s="49">
        <f t="shared" si="20"/>
        <v>0.326605504587156</v>
      </c>
      <c r="J125" s="50">
        <f aca="true" t="shared" si="23" ref="J125:J135">G125/D125</f>
        <v>0.3192660550458716</v>
      </c>
      <c r="K125" s="147">
        <v>45524</v>
      </c>
      <c r="L125" s="148"/>
    </row>
    <row r="126" spans="1:12" ht="12" customHeight="1">
      <c r="A126" s="27" t="s">
        <v>111</v>
      </c>
      <c r="B126" s="20">
        <v>180</v>
      </c>
      <c r="C126" s="21">
        <v>180</v>
      </c>
      <c r="D126" s="43">
        <f t="shared" si="13"/>
        <v>360</v>
      </c>
      <c r="E126" s="46">
        <v>65</v>
      </c>
      <c r="F126" s="47">
        <v>39</v>
      </c>
      <c r="G126" s="43">
        <f t="shared" si="21"/>
        <v>104</v>
      </c>
      <c r="H126" s="48">
        <f t="shared" si="22"/>
        <v>0.3611111111111111</v>
      </c>
      <c r="I126" s="49">
        <f>F126/C126</f>
        <v>0.21666666666666667</v>
      </c>
      <c r="J126" s="50">
        <f t="shared" si="23"/>
        <v>0.28888888888888886</v>
      </c>
      <c r="K126" s="147">
        <v>45524</v>
      </c>
      <c r="L126" s="148"/>
    </row>
    <row r="127" spans="1:12" ht="12" customHeight="1">
      <c r="A127" s="27" t="s">
        <v>143</v>
      </c>
      <c r="B127" s="20">
        <v>100</v>
      </c>
      <c r="C127" s="21">
        <v>100</v>
      </c>
      <c r="D127" s="43">
        <f>B127+C127</f>
        <v>200</v>
      </c>
      <c r="E127" s="46">
        <v>115</v>
      </c>
      <c r="F127" s="47">
        <v>36</v>
      </c>
      <c r="G127" s="43">
        <f>E127+F127</f>
        <v>151</v>
      </c>
      <c r="H127" s="48">
        <f>E127/B127</f>
        <v>1.15</v>
      </c>
      <c r="I127" s="49">
        <f>F127/C127</f>
        <v>0.36</v>
      </c>
      <c r="J127" s="50">
        <f>G127/D127</f>
        <v>0.755</v>
      </c>
      <c r="K127" s="147">
        <v>45524</v>
      </c>
      <c r="L127" s="148"/>
    </row>
    <row r="128" spans="1:12" ht="12" customHeight="1">
      <c r="A128" s="12" t="s">
        <v>82</v>
      </c>
      <c r="B128" s="13">
        <f>SUM(B129:B132)</f>
        <v>498</v>
      </c>
      <c r="C128" s="14">
        <f>SUM(C129:C132)</f>
        <v>120</v>
      </c>
      <c r="D128" s="37">
        <f t="shared" si="13"/>
        <v>618</v>
      </c>
      <c r="E128" s="32">
        <f>SUM(E129:E132)</f>
        <v>304</v>
      </c>
      <c r="F128" s="14">
        <f>SUM(F129:F132)</f>
        <v>159</v>
      </c>
      <c r="G128" s="37">
        <f t="shared" si="21"/>
        <v>463</v>
      </c>
      <c r="H128" s="33">
        <f t="shared" si="22"/>
        <v>0.6104417670682731</v>
      </c>
      <c r="I128" s="34">
        <f>F128/C128</f>
        <v>1.325</v>
      </c>
      <c r="J128" s="42">
        <f t="shared" si="23"/>
        <v>0.7491909385113269</v>
      </c>
      <c r="K128" s="167"/>
      <c r="L128" s="168"/>
    </row>
    <row r="129" spans="1:12" ht="12" customHeight="1">
      <c r="A129" s="27" t="s">
        <v>83</v>
      </c>
      <c r="B129" s="20">
        <v>170</v>
      </c>
      <c r="C129" s="21">
        <v>0</v>
      </c>
      <c r="D129" s="43">
        <f t="shared" si="13"/>
        <v>170</v>
      </c>
      <c r="E129" s="46">
        <v>78</v>
      </c>
      <c r="F129" s="47">
        <v>0</v>
      </c>
      <c r="G129" s="43">
        <f t="shared" si="21"/>
        <v>78</v>
      </c>
      <c r="H129" s="48">
        <f t="shared" si="22"/>
        <v>0.4588235294117647</v>
      </c>
      <c r="I129" s="49" t="s">
        <v>99</v>
      </c>
      <c r="J129" s="50">
        <f t="shared" si="23"/>
        <v>0.4588235294117647</v>
      </c>
      <c r="K129" s="164" t="s">
        <v>176</v>
      </c>
      <c r="L129" s="165"/>
    </row>
    <row r="130" spans="1:12" ht="12" customHeight="1">
      <c r="A130" s="27" t="s">
        <v>16</v>
      </c>
      <c r="B130" s="20">
        <v>250</v>
      </c>
      <c r="C130" s="21">
        <v>115</v>
      </c>
      <c r="D130" s="43">
        <f t="shared" si="13"/>
        <v>365</v>
      </c>
      <c r="E130" s="46">
        <v>124</v>
      </c>
      <c r="F130" s="47">
        <v>153</v>
      </c>
      <c r="G130" s="43">
        <f t="shared" si="21"/>
        <v>277</v>
      </c>
      <c r="H130" s="48">
        <f t="shared" si="22"/>
        <v>0.496</v>
      </c>
      <c r="I130" s="49">
        <f t="shared" si="22"/>
        <v>1.3304347826086957</v>
      </c>
      <c r="J130" s="50">
        <f t="shared" si="23"/>
        <v>0.7589041095890411</v>
      </c>
      <c r="K130" s="147">
        <v>45488</v>
      </c>
      <c r="L130" s="148"/>
    </row>
    <row r="131" spans="1:12" ht="12" customHeight="1">
      <c r="A131" s="27" t="s">
        <v>121</v>
      </c>
      <c r="B131" s="20">
        <v>58</v>
      </c>
      <c r="C131" s="21">
        <v>5</v>
      </c>
      <c r="D131" s="43">
        <f t="shared" si="13"/>
        <v>63</v>
      </c>
      <c r="E131" s="46">
        <v>74</v>
      </c>
      <c r="F131" s="47">
        <v>6</v>
      </c>
      <c r="G131" s="43">
        <f t="shared" si="21"/>
        <v>80</v>
      </c>
      <c r="H131" s="48">
        <f t="shared" si="22"/>
        <v>1.2758620689655173</v>
      </c>
      <c r="I131" s="49">
        <f t="shared" si="22"/>
        <v>1.2</v>
      </c>
      <c r="J131" s="50">
        <f t="shared" si="23"/>
        <v>1.2698412698412698</v>
      </c>
      <c r="K131" s="163"/>
      <c r="L131" s="152"/>
    </row>
    <row r="132" spans="1:12" ht="12" customHeight="1">
      <c r="A132" s="27" t="s">
        <v>71</v>
      </c>
      <c r="B132" s="20">
        <v>20</v>
      </c>
      <c r="C132" s="21">
        <v>0</v>
      </c>
      <c r="D132" s="43">
        <f t="shared" si="13"/>
        <v>20</v>
      </c>
      <c r="E132" s="46">
        <v>28</v>
      </c>
      <c r="F132" s="47">
        <v>0</v>
      </c>
      <c r="G132" s="43">
        <f t="shared" si="21"/>
        <v>28</v>
      </c>
      <c r="H132" s="48">
        <f t="shared" si="22"/>
        <v>1.4</v>
      </c>
      <c r="I132" s="49" t="s">
        <v>99</v>
      </c>
      <c r="J132" s="50">
        <f t="shared" si="23"/>
        <v>1.4</v>
      </c>
      <c r="K132" s="163"/>
      <c r="L132" s="152"/>
    </row>
    <row r="133" spans="1:12" ht="12" customHeight="1">
      <c r="A133" s="12" t="s">
        <v>148</v>
      </c>
      <c r="B133" s="13">
        <f>SUM(B134:B136)</f>
        <v>355</v>
      </c>
      <c r="C133" s="14">
        <f>SUM(C134:C136)</f>
        <v>110</v>
      </c>
      <c r="D133" s="37">
        <f t="shared" si="13"/>
        <v>465</v>
      </c>
      <c r="E133" s="15">
        <f>SUM(E134:E136)</f>
        <v>21</v>
      </c>
      <c r="F133" s="16">
        <f>SUM(F134:F136)</f>
        <v>9</v>
      </c>
      <c r="G133" s="38">
        <f>SUM(E133:F133)</f>
        <v>30</v>
      </c>
      <c r="H133" s="17">
        <f t="shared" si="22"/>
        <v>0.059154929577464786</v>
      </c>
      <c r="I133" s="18">
        <f t="shared" si="22"/>
        <v>0.08181818181818182</v>
      </c>
      <c r="J133" s="40">
        <f t="shared" si="23"/>
        <v>0.06451612903225806</v>
      </c>
      <c r="K133" s="161"/>
      <c r="L133" s="162"/>
    </row>
    <row r="134" spans="1:12" ht="12" customHeight="1">
      <c r="A134" s="27" t="s">
        <v>139</v>
      </c>
      <c r="B134" s="20">
        <v>130</v>
      </c>
      <c r="C134" s="21">
        <v>50</v>
      </c>
      <c r="D134" s="43">
        <f t="shared" si="13"/>
        <v>180</v>
      </c>
      <c r="E134" s="23">
        <v>10</v>
      </c>
      <c r="F134" s="24">
        <v>4</v>
      </c>
      <c r="G134" s="39">
        <f>SUM(E134:F134)</f>
        <v>14</v>
      </c>
      <c r="H134" s="25">
        <f t="shared" si="22"/>
        <v>0.07692307692307693</v>
      </c>
      <c r="I134" s="26">
        <f t="shared" si="22"/>
        <v>0.08</v>
      </c>
      <c r="J134" s="41">
        <f t="shared" si="23"/>
        <v>0.07777777777777778</v>
      </c>
      <c r="K134" s="188" t="s">
        <v>158</v>
      </c>
      <c r="L134" s="189"/>
    </row>
    <row r="135" spans="1:12" ht="12" customHeight="1">
      <c r="A135" s="27" t="s">
        <v>16</v>
      </c>
      <c r="B135" s="20">
        <v>200</v>
      </c>
      <c r="C135" s="21">
        <v>60</v>
      </c>
      <c r="D135" s="43">
        <f t="shared" si="13"/>
        <v>260</v>
      </c>
      <c r="E135" s="23">
        <v>10</v>
      </c>
      <c r="F135" s="24">
        <v>5</v>
      </c>
      <c r="G135" s="39">
        <f>SUM(E135:F135)</f>
        <v>15</v>
      </c>
      <c r="H135" s="25">
        <f t="shared" si="22"/>
        <v>0.05</v>
      </c>
      <c r="I135" s="26">
        <f t="shared" si="22"/>
        <v>0.08333333333333333</v>
      </c>
      <c r="J135" s="41">
        <f t="shared" si="23"/>
        <v>0.057692307692307696</v>
      </c>
      <c r="K135" s="188">
        <v>45473</v>
      </c>
      <c r="L135" s="189"/>
    </row>
    <row r="136" spans="1:12" ht="12" customHeight="1">
      <c r="A136" s="53" t="s">
        <v>144</v>
      </c>
      <c r="B136" s="87">
        <v>25</v>
      </c>
      <c r="C136" s="88">
        <v>0</v>
      </c>
      <c r="D136" s="89">
        <f t="shared" si="13"/>
        <v>25</v>
      </c>
      <c r="E136" s="105">
        <v>1</v>
      </c>
      <c r="F136" s="52">
        <v>0</v>
      </c>
      <c r="G136" s="90">
        <f>SUM(E136:F136)</f>
        <v>1</v>
      </c>
      <c r="H136" s="91">
        <f>E136/B136</f>
        <v>0.04</v>
      </c>
      <c r="I136" s="68" t="s">
        <v>99</v>
      </c>
      <c r="J136" s="92">
        <f>G136/D136</f>
        <v>0.04</v>
      </c>
      <c r="K136" s="186">
        <v>45473</v>
      </c>
      <c r="L136" s="187"/>
    </row>
    <row r="137" spans="1:13" s="59" customFormat="1" ht="18" customHeight="1">
      <c r="A137" s="120" t="s">
        <v>84</v>
      </c>
      <c r="B137" s="142"/>
      <c r="C137" s="143"/>
      <c r="D137" s="143"/>
      <c r="E137" s="143"/>
      <c r="F137" s="143"/>
      <c r="G137" s="143"/>
      <c r="H137" s="144"/>
      <c r="I137" s="144"/>
      <c r="J137" s="144"/>
      <c r="K137" s="76"/>
      <c r="L137" s="77"/>
      <c r="M137" s="60"/>
    </row>
    <row r="138" spans="1:12" ht="12" customHeight="1">
      <c r="A138" s="12" t="s">
        <v>150</v>
      </c>
      <c r="B138" s="13"/>
      <c r="C138" s="14"/>
      <c r="D138" s="37">
        <f aca="true" t="shared" si="24" ref="D138:D156">B138+C138</f>
        <v>0</v>
      </c>
      <c r="E138" s="15"/>
      <c r="F138" s="16"/>
      <c r="G138" s="38">
        <f>E138+F138</f>
        <v>0</v>
      </c>
      <c r="H138" s="17" t="e">
        <f aca="true" t="shared" si="25" ref="H138:J139">E138/B138</f>
        <v>#DIV/0!</v>
      </c>
      <c r="I138" s="18" t="e">
        <f t="shared" si="25"/>
        <v>#DIV/0!</v>
      </c>
      <c r="J138" s="75" t="e">
        <f t="shared" si="25"/>
        <v>#DIV/0!</v>
      </c>
      <c r="K138" s="157">
        <v>45473</v>
      </c>
      <c r="L138" s="158">
        <v>45169</v>
      </c>
    </row>
    <row r="139" spans="1:12" ht="12" customHeight="1">
      <c r="A139" s="12" t="s">
        <v>114</v>
      </c>
      <c r="B139" s="13">
        <f>SUM(B140:B141)</f>
        <v>50</v>
      </c>
      <c r="C139" s="14">
        <f>SUM(C140:C141)</f>
        <v>700</v>
      </c>
      <c r="D139" s="37">
        <f>B139+C139</f>
        <v>750</v>
      </c>
      <c r="E139" s="32">
        <f>SUM(E140:E141)</f>
        <v>7</v>
      </c>
      <c r="F139" s="14">
        <f>SUM(F140:F141)</f>
        <v>639</v>
      </c>
      <c r="G139" s="37">
        <f>SUM(E139:F139)</f>
        <v>646</v>
      </c>
      <c r="H139" s="33">
        <f t="shared" si="25"/>
        <v>0.14</v>
      </c>
      <c r="I139" s="34">
        <f t="shared" si="25"/>
        <v>0.9128571428571428</v>
      </c>
      <c r="J139" s="42">
        <f t="shared" si="25"/>
        <v>0.8613333333333333</v>
      </c>
      <c r="K139" s="174"/>
      <c r="L139" s="175"/>
    </row>
    <row r="140" spans="1:12" ht="12" customHeight="1">
      <c r="A140" s="125" t="s">
        <v>140</v>
      </c>
      <c r="B140" s="106">
        <v>50</v>
      </c>
      <c r="C140" s="107">
        <v>600</v>
      </c>
      <c r="D140" s="43">
        <f>SUM(B140:C140)</f>
        <v>650</v>
      </c>
      <c r="E140" s="106">
        <v>7</v>
      </c>
      <c r="F140" s="107">
        <v>548</v>
      </c>
      <c r="G140" s="43">
        <f>SUM(E140:F140)</f>
        <v>555</v>
      </c>
      <c r="H140" s="126">
        <f aca="true" t="shared" si="26" ref="H140:J148">E140/B140</f>
        <v>0.14</v>
      </c>
      <c r="I140" s="127">
        <f t="shared" si="26"/>
        <v>0.9133333333333333</v>
      </c>
      <c r="J140" s="50">
        <f t="shared" si="26"/>
        <v>0.8538461538461538</v>
      </c>
      <c r="K140" s="166" t="s">
        <v>173</v>
      </c>
      <c r="L140" s="148"/>
    </row>
    <row r="141" spans="1:12" ht="12" customHeight="1">
      <c r="A141" s="125" t="s">
        <v>141</v>
      </c>
      <c r="B141" s="106">
        <v>0</v>
      </c>
      <c r="C141" s="107">
        <v>100</v>
      </c>
      <c r="D141" s="43">
        <f>SUM(B141:C141)</f>
        <v>100</v>
      </c>
      <c r="E141" s="106">
        <v>0</v>
      </c>
      <c r="F141" s="107">
        <v>91</v>
      </c>
      <c r="G141" s="43">
        <f>SUM(E141:F141)</f>
        <v>91</v>
      </c>
      <c r="H141" s="126" t="s">
        <v>99</v>
      </c>
      <c r="I141" s="127">
        <f t="shared" si="26"/>
        <v>0.91</v>
      </c>
      <c r="J141" s="50">
        <f t="shared" si="26"/>
        <v>0.91</v>
      </c>
      <c r="K141" s="182" t="s">
        <v>173</v>
      </c>
      <c r="L141" s="183"/>
    </row>
    <row r="142" spans="1:12" ht="12" customHeight="1">
      <c r="A142" s="12" t="s">
        <v>149</v>
      </c>
      <c r="B142" s="13">
        <v>320</v>
      </c>
      <c r="C142" s="14">
        <v>25</v>
      </c>
      <c r="D142" s="37">
        <f t="shared" si="24"/>
        <v>345</v>
      </c>
      <c r="E142" s="32">
        <v>285</v>
      </c>
      <c r="F142" s="14">
        <v>55</v>
      </c>
      <c r="G142" s="37">
        <f>SUM(E142:F142)</f>
        <v>340</v>
      </c>
      <c r="H142" s="33">
        <f t="shared" si="26"/>
        <v>0.890625</v>
      </c>
      <c r="I142" s="34">
        <f t="shared" si="26"/>
        <v>2.2</v>
      </c>
      <c r="J142" s="42">
        <f t="shared" si="26"/>
        <v>0.9855072463768116</v>
      </c>
      <c r="K142" s="159">
        <v>45473</v>
      </c>
      <c r="L142" s="160">
        <v>44804</v>
      </c>
    </row>
    <row r="143" spans="1:12" ht="12" customHeight="1">
      <c r="A143" s="12" t="s">
        <v>105</v>
      </c>
      <c r="B143" s="13">
        <f>SUM(B144:B148)</f>
        <v>320</v>
      </c>
      <c r="C143" s="14">
        <f>SUM(C144:C148)</f>
        <v>175</v>
      </c>
      <c r="D143" s="37">
        <f t="shared" si="24"/>
        <v>495</v>
      </c>
      <c r="E143" s="15">
        <f>SUM(E144:E148)</f>
        <v>28</v>
      </c>
      <c r="F143" s="16">
        <f>SUM(F144:F148)</f>
        <v>6</v>
      </c>
      <c r="G143" s="38">
        <f>SUM(E143:F143)</f>
        <v>34</v>
      </c>
      <c r="H143" s="17">
        <f t="shared" si="26"/>
        <v>0.0875</v>
      </c>
      <c r="I143" s="18">
        <f t="shared" si="26"/>
        <v>0.03428571428571429</v>
      </c>
      <c r="J143" s="40">
        <f t="shared" si="26"/>
        <v>0.06868686868686869</v>
      </c>
      <c r="K143" s="161"/>
      <c r="L143" s="162"/>
    </row>
    <row r="144" spans="1:12" ht="12" customHeight="1">
      <c r="A144" s="27" t="s">
        <v>85</v>
      </c>
      <c r="B144" s="20">
        <v>100</v>
      </c>
      <c r="C144" s="21">
        <v>100</v>
      </c>
      <c r="D144" s="43">
        <f t="shared" si="24"/>
        <v>200</v>
      </c>
      <c r="E144" s="46">
        <v>1</v>
      </c>
      <c r="F144" s="47">
        <v>4</v>
      </c>
      <c r="G144" s="43">
        <f>E144+F144</f>
        <v>5</v>
      </c>
      <c r="H144" s="48">
        <f t="shared" si="26"/>
        <v>0.01</v>
      </c>
      <c r="I144" s="49">
        <f t="shared" si="26"/>
        <v>0.04</v>
      </c>
      <c r="J144" s="50">
        <f t="shared" si="26"/>
        <v>0.025</v>
      </c>
      <c r="K144" s="153" t="s">
        <v>162</v>
      </c>
      <c r="L144" s="154"/>
    </row>
    <row r="145" spans="1:12" ht="12" customHeight="1">
      <c r="A145" s="27" t="s">
        <v>86</v>
      </c>
      <c r="B145" s="20">
        <v>100</v>
      </c>
      <c r="C145" s="21">
        <v>50</v>
      </c>
      <c r="D145" s="43">
        <f t="shared" si="24"/>
        <v>150</v>
      </c>
      <c r="E145" s="46">
        <v>2</v>
      </c>
      <c r="F145" s="47">
        <v>2</v>
      </c>
      <c r="G145" s="43">
        <f>E145+F145</f>
        <v>4</v>
      </c>
      <c r="H145" s="48">
        <f t="shared" si="26"/>
        <v>0.02</v>
      </c>
      <c r="I145" s="49">
        <f t="shared" si="26"/>
        <v>0.04</v>
      </c>
      <c r="J145" s="50">
        <f t="shared" si="26"/>
        <v>0.02666666666666667</v>
      </c>
      <c r="K145" s="153" t="s">
        <v>162</v>
      </c>
      <c r="L145" s="154"/>
    </row>
    <row r="146" spans="1:12" ht="12" customHeight="1">
      <c r="A146" s="27" t="s">
        <v>97</v>
      </c>
      <c r="B146" s="20">
        <v>40</v>
      </c>
      <c r="C146" s="21">
        <v>0</v>
      </c>
      <c r="D146" s="43">
        <f t="shared" si="24"/>
        <v>40</v>
      </c>
      <c r="E146" s="61">
        <v>1</v>
      </c>
      <c r="F146" s="47">
        <v>0</v>
      </c>
      <c r="G146" s="63">
        <f>E146+F146</f>
        <v>1</v>
      </c>
      <c r="H146" s="64">
        <f t="shared" si="26"/>
        <v>0.025</v>
      </c>
      <c r="I146" s="49" t="s">
        <v>99</v>
      </c>
      <c r="J146" s="66">
        <f t="shared" si="26"/>
        <v>0.025</v>
      </c>
      <c r="K146" s="131">
        <v>45473</v>
      </c>
      <c r="L146" s="132">
        <v>45535</v>
      </c>
    </row>
    <row r="147" spans="1:12" ht="12" customHeight="1">
      <c r="A147" s="27" t="s">
        <v>100</v>
      </c>
      <c r="B147" s="20">
        <v>30</v>
      </c>
      <c r="C147" s="21">
        <v>25</v>
      </c>
      <c r="D147" s="43">
        <f t="shared" si="24"/>
        <v>55</v>
      </c>
      <c r="E147" s="23"/>
      <c r="F147" s="24"/>
      <c r="G147" s="39">
        <f>E147+F147</f>
        <v>0</v>
      </c>
      <c r="H147" s="25">
        <f>E147/B147</f>
        <v>0</v>
      </c>
      <c r="I147" s="26">
        <f>F147/C147</f>
        <v>0</v>
      </c>
      <c r="J147" s="41">
        <f>G147/D147</f>
        <v>0</v>
      </c>
      <c r="K147" s="131">
        <v>45473</v>
      </c>
      <c r="L147" s="132">
        <v>45535</v>
      </c>
    </row>
    <row r="148" spans="1:12" ht="12" customHeight="1">
      <c r="A148" s="29" t="s">
        <v>110</v>
      </c>
      <c r="B148" s="30">
        <v>50</v>
      </c>
      <c r="C148" s="31">
        <v>0</v>
      </c>
      <c r="D148" s="44">
        <f>B148+C148</f>
        <v>50</v>
      </c>
      <c r="E148" s="51">
        <v>24</v>
      </c>
      <c r="F148" s="52">
        <v>0</v>
      </c>
      <c r="G148" s="44">
        <f>E148+F148</f>
        <v>24</v>
      </c>
      <c r="H148" s="67">
        <f>E148/B148</f>
        <v>0.48</v>
      </c>
      <c r="I148" s="68" t="s">
        <v>99</v>
      </c>
      <c r="J148" s="69">
        <f t="shared" si="26"/>
        <v>0.48</v>
      </c>
      <c r="K148" s="153" t="s">
        <v>162</v>
      </c>
      <c r="L148" s="154"/>
    </row>
    <row r="149" spans="1:12" ht="12" customHeight="1">
      <c r="A149" s="54" t="s">
        <v>123</v>
      </c>
      <c r="B149" s="13">
        <f>SUM(B150:B152)</f>
        <v>250</v>
      </c>
      <c r="C149" s="14">
        <f>SUM(C150:C152)</f>
        <v>0</v>
      </c>
      <c r="D149" s="37">
        <f t="shared" si="24"/>
        <v>250</v>
      </c>
      <c r="E149" s="15">
        <f>SUM(E150:E152)</f>
        <v>14</v>
      </c>
      <c r="F149" s="14">
        <f>SUM(F150:F152)</f>
        <v>0</v>
      </c>
      <c r="G149" s="38">
        <f>SUM(E149:F149)</f>
        <v>14</v>
      </c>
      <c r="H149" s="17">
        <f aca="true" t="shared" si="27" ref="H149:J156">E149/B149</f>
        <v>0.056</v>
      </c>
      <c r="I149" s="34" t="s">
        <v>99</v>
      </c>
      <c r="J149" s="40">
        <f t="shared" si="27"/>
        <v>0.056</v>
      </c>
      <c r="K149" s="155"/>
      <c r="L149" s="156"/>
    </row>
    <row r="150" spans="1:12" ht="12" customHeight="1">
      <c r="A150" s="27" t="s">
        <v>87</v>
      </c>
      <c r="B150" s="20">
        <v>100</v>
      </c>
      <c r="C150" s="21">
        <v>0</v>
      </c>
      <c r="D150" s="43">
        <f t="shared" si="24"/>
        <v>100</v>
      </c>
      <c r="E150" s="23">
        <v>3</v>
      </c>
      <c r="F150" s="47">
        <v>0</v>
      </c>
      <c r="G150" s="39">
        <f>SUM(E150:F150)</f>
        <v>3</v>
      </c>
      <c r="H150" s="25">
        <f t="shared" si="27"/>
        <v>0.03</v>
      </c>
      <c r="I150" s="49" t="s">
        <v>99</v>
      </c>
      <c r="J150" s="41">
        <f t="shared" si="27"/>
        <v>0.03</v>
      </c>
      <c r="K150" s="149">
        <v>45535</v>
      </c>
      <c r="L150" s="150"/>
    </row>
    <row r="151" spans="1:12" ht="12" customHeight="1">
      <c r="A151" s="27" t="s">
        <v>88</v>
      </c>
      <c r="B151" s="20">
        <v>100</v>
      </c>
      <c r="C151" s="21">
        <v>0</v>
      </c>
      <c r="D151" s="43">
        <f t="shared" si="24"/>
        <v>100</v>
      </c>
      <c r="E151" s="23">
        <v>1</v>
      </c>
      <c r="F151" s="47">
        <v>0</v>
      </c>
      <c r="G151" s="39">
        <f>SUM(E151:F151)</f>
        <v>1</v>
      </c>
      <c r="H151" s="25">
        <f t="shared" si="27"/>
        <v>0.01</v>
      </c>
      <c r="I151" s="49" t="s">
        <v>99</v>
      </c>
      <c r="J151" s="41">
        <f t="shared" si="27"/>
        <v>0.01</v>
      </c>
      <c r="K151" s="149">
        <v>45535</v>
      </c>
      <c r="L151" s="150"/>
    </row>
    <row r="152" spans="1:12" ht="12" customHeight="1">
      <c r="A152" s="27" t="s">
        <v>102</v>
      </c>
      <c r="B152" s="20">
        <v>50</v>
      </c>
      <c r="C152" s="21">
        <v>0</v>
      </c>
      <c r="D152" s="43">
        <f t="shared" si="24"/>
        <v>50</v>
      </c>
      <c r="E152" s="23">
        <v>10</v>
      </c>
      <c r="F152" s="47">
        <v>0</v>
      </c>
      <c r="G152" s="39">
        <f>SUM(E152:F152)</f>
        <v>10</v>
      </c>
      <c r="H152" s="25">
        <f t="shared" si="27"/>
        <v>0.2</v>
      </c>
      <c r="I152" s="49" t="s">
        <v>99</v>
      </c>
      <c r="J152" s="41">
        <f t="shared" si="27"/>
        <v>0.2</v>
      </c>
      <c r="K152" s="149">
        <v>45535</v>
      </c>
      <c r="L152" s="150"/>
    </row>
    <row r="153" spans="1:12" ht="12" customHeight="1">
      <c r="A153" s="54" t="s">
        <v>107</v>
      </c>
      <c r="B153" s="13">
        <v>40</v>
      </c>
      <c r="C153" s="14">
        <v>40</v>
      </c>
      <c r="D153" s="37">
        <f t="shared" si="24"/>
        <v>80</v>
      </c>
      <c r="E153" s="32">
        <v>5</v>
      </c>
      <c r="F153" s="14">
        <v>4</v>
      </c>
      <c r="G153" s="37">
        <f>E153+F153</f>
        <v>9</v>
      </c>
      <c r="H153" s="33">
        <f t="shared" si="27"/>
        <v>0.125</v>
      </c>
      <c r="I153" s="34">
        <f t="shared" si="27"/>
        <v>0.1</v>
      </c>
      <c r="J153" s="42">
        <f t="shared" si="27"/>
        <v>0.1125</v>
      </c>
      <c r="K153" s="176" t="s">
        <v>162</v>
      </c>
      <c r="L153" s="160"/>
    </row>
    <row r="154" spans="1:12" ht="12" customHeight="1">
      <c r="A154" s="12" t="s">
        <v>130</v>
      </c>
      <c r="B154" s="13">
        <v>500</v>
      </c>
      <c r="C154" s="14">
        <v>500</v>
      </c>
      <c r="D154" s="37">
        <f t="shared" si="24"/>
        <v>1000</v>
      </c>
      <c r="E154" s="32">
        <v>17</v>
      </c>
      <c r="F154" s="14">
        <v>72</v>
      </c>
      <c r="G154" s="37">
        <f>E154+F154</f>
        <v>89</v>
      </c>
      <c r="H154" s="33">
        <f>E154/B154</f>
        <v>0.034</v>
      </c>
      <c r="I154" s="34">
        <f>F154/C154</f>
        <v>0.144</v>
      </c>
      <c r="J154" s="42">
        <f>G154/D154</f>
        <v>0.089</v>
      </c>
      <c r="K154" s="176" t="s">
        <v>163</v>
      </c>
      <c r="L154" s="160"/>
    </row>
    <row r="155" spans="1:12" ht="12" customHeight="1">
      <c r="A155" s="8" t="s">
        <v>108</v>
      </c>
      <c r="B155" s="93"/>
      <c r="C155" s="94"/>
      <c r="D155" s="95"/>
      <c r="E155" s="96"/>
      <c r="F155" s="94"/>
      <c r="G155" s="95"/>
      <c r="H155" s="97"/>
      <c r="I155" s="98"/>
      <c r="J155" s="99"/>
      <c r="K155" s="180"/>
      <c r="L155" s="181"/>
    </row>
    <row r="156" spans="1:12" ht="12" customHeight="1">
      <c r="A156" s="12" t="s">
        <v>89</v>
      </c>
      <c r="B156" s="13">
        <v>20</v>
      </c>
      <c r="C156" s="14">
        <v>100</v>
      </c>
      <c r="D156" s="37">
        <f t="shared" si="24"/>
        <v>120</v>
      </c>
      <c r="E156" s="32">
        <v>8</v>
      </c>
      <c r="F156" s="14">
        <v>123</v>
      </c>
      <c r="G156" s="37">
        <f>E156+F156</f>
        <v>131</v>
      </c>
      <c r="H156" s="33">
        <f t="shared" si="27"/>
        <v>0.4</v>
      </c>
      <c r="I156" s="34">
        <f t="shared" si="27"/>
        <v>1.23</v>
      </c>
      <c r="J156" s="42">
        <f t="shared" si="27"/>
        <v>1.0916666666666666</v>
      </c>
      <c r="K156" s="159">
        <v>45473</v>
      </c>
      <c r="L156" s="160">
        <v>44804</v>
      </c>
    </row>
    <row r="157" spans="1:12" ht="12" customHeight="1">
      <c r="A157" s="54" t="s">
        <v>154</v>
      </c>
      <c r="B157" s="13">
        <v>7</v>
      </c>
      <c r="C157" s="14">
        <v>0</v>
      </c>
      <c r="D157" s="37">
        <f>B157+C157</f>
        <v>7</v>
      </c>
      <c r="E157" s="32">
        <v>2</v>
      </c>
      <c r="F157" s="14">
        <v>0</v>
      </c>
      <c r="G157" s="37">
        <f>E157+F157</f>
        <v>2</v>
      </c>
      <c r="H157" s="33">
        <f>E157/B157</f>
        <v>0.2857142857142857</v>
      </c>
      <c r="I157" s="34" t="s">
        <v>99</v>
      </c>
      <c r="J157" s="42">
        <f>G157/D157</f>
        <v>0.2857142857142857</v>
      </c>
      <c r="K157" s="159">
        <v>45556</v>
      </c>
      <c r="L157" s="160"/>
    </row>
    <row r="158" spans="1:13" s="59" customFormat="1" ht="18" customHeight="1">
      <c r="A158" s="120" t="s">
        <v>90</v>
      </c>
      <c r="B158" s="142"/>
      <c r="C158" s="143"/>
      <c r="D158" s="143"/>
      <c r="E158" s="143"/>
      <c r="F158" s="143"/>
      <c r="G158" s="143"/>
      <c r="H158" s="144"/>
      <c r="I158" s="144"/>
      <c r="J158" s="144"/>
      <c r="K158" s="78"/>
      <c r="L158" s="79"/>
      <c r="M158" s="60"/>
    </row>
    <row r="159" spans="1:12" ht="12" customHeight="1">
      <c r="A159" s="8" t="s">
        <v>177</v>
      </c>
      <c r="B159" s="13">
        <v>114</v>
      </c>
      <c r="C159" s="14">
        <v>0</v>
      </c>
      <c r="D159" s="37">
        <f>B159+C159</f>
        <v>114</v>
      </c>
      <c r="E159" s="32">
        <v>114</v>
      </c>
      <c r="F159" s="14">
        <v>0</v>
      </c>
      <c r="G159" s="37">
        <f>SUM(E159:F159)</f>
        <v>114</v>
      </c>
      <c r="H159" s="33">
        <f>E159/B159</f>
        <v>1</v>
      </c>
      <c r="I159" s="34" t="s">
        <v>99</v>
      </c>
      <c r="J159" s="42">
        <f>G159/D159</f>
        <v>1</v>
      </c>
      <c r="K159" s="170" t="s">
        <v>135</v>
      </c>
      <c r="L159" s="170"/>
    </row>
    <row r="160" spans="1:12" ht="12" customHeight="1">
      <c r="A160" s="12" t="s">
        <v>131</v>
      </c>
      <c r="B160" s="13">
        <v>90</v>
      </c>
      <c r="C160" s="14">
        <v>245</v>
      </c>
      <c r="D160" s="37">
        <f>B160+C160</f>
        <v>335</v>
      </c>
      <c r="E160" s="15">
        <v>0</v>
      </c>
      <c r="F160" s="71">
        <v>8</v>
      </c>
      <c r="G160" s="38">
        <f>SUM(E160:F160)</f>
        <v>8</v>
      </c>
      <c r="H160" s="17">
        <f aca="true" t="shared" si="28" ref="H160:J165">E160/B160</f>
        <v>0</v>
      </c>
      <c r="I160" s="18">
        <f t="shared" si="28"/>
        <v>0.0326530612244898</v>
      </c>
      <c r="J160" s="40">
        <f t="shared" si="28"/>
        <v>0.023880597014925373</v>
      </c>
      <c r="K160" s="157">
        <v>45477</v>
      </c>
      <c r="L160" s="158"/>
    </row>
    <row r="161" spans="1:12" ht="12" customHeight="1">
      <c r="A161" s="12" t="s">
        <v>91</v>
      </c>
      <c r="B161" s="13">
        <f>SUM(B162:B165)</f>
        <v>40</v>
      </c>
      <c r="C161" s="14">
        <f>SUM(C162:C165)</f>
        <v>105</v>
      </c>
      <c r="D161" s="37">
        <f>B161+C161</f>
        <v>145</v>
      </c>
      <c r="E161" s="32">
        <f>SUM(E162:E165)</f>
        <v>35</v>
      </c>
      <c r="F161" s="14">
        <f>SUM(F162:F165)</f>
        <v>197</v>
      </c>
      <c r="G161" s="37">
        <f>SUM(E161:F161)</f>
        <v>232</v>
      </c>
      <c r="H161" s="33">
        <f t="shared" si="28"/>
        <v>0.875</v>
      </c>
      <c r="I161" s="34">
        <f t="shared" si="28"/>
        <v>1.8761904761904762</v>
      </c>
      <c r="J161" s="42">
        <f t="shared" si="28"/>
        <v>1.6</v>
      </c>
      <c r="K161" s="167"/>
      <c r="L161" s="168"/>
    </row>
    <row r="162" spans="1:12" ht="12" customHeight="1">
      <c r="A162" s="27" t="s">
        <v>92</v>
      </c>
      <c r="B162" s="20">
        <v>0</v>
      </c>
      <c r="C162" s="21">
        <v>70</v>
      </c>
      <c r="D162" s="43">
        <f>B162+C162</f>
        <v>70</v>
      </c>
      <c r="E162" s="46">
        <v>0</v>
      </c>
      <c r="F162" s="47">
        <v>157</v>
      </c>
      <c r="G162" s="43">
        <f>E162+F162</f>
        <v>157</v>
      </c>
      <c r="H162" s="48" t="s">
        <v>99</v>
      </c>
      <c r="I162" s="49">
        <f t="shared" si="28"/>
        <v>2.242857142857143</v>
      </c>
      <c r="J162" s="50">
        <f t="shared" si="28"/>
        <v>2.242857142857143</v>
      </c>
      <c r="K162" s="151"/>
      <c r="L162" s="152"/>
    </row>
    <row r="163" spans="1:12" ht="12" customHeight="1">
      <c r="A163" s="27" t="s">
        <v>93</v>
      </c>
      <c r="B163" s="20">
        <v>20</v>
      </c>
      <c r="C163" s="21">
        <v>15</v>
      </c>
      <c r="D163" s="43">
        <f>B163+C163</f>
        <v>35</v>
      </c>
      <c r="E163" s="46">
        <v>22</v>
      </c>
      <c r="F163" s="47">
        <v>23</v>
      </c>
      <c r="G163" s="43">
        <f>E163+F163</f>
        <v>45</v>
      </c>
      <c r="H163" s="48">
        <f t="shared" si="28"/>
        <v>1.1</v>
      </c>
      <c r="I163" s="49">
        <f t="shared" si="28"/>
        <v>1.5333333333333334</v>
      </c>
      <c r="J163" s="50">
        <f t="shared" si="28"/>
        <v>1.2857142857142858</v>
      </c>
      <c r="K163" s="151"/>
      <c r="L163" s="152"/>
    </row>
    <row r="164" spans="1:12" ht="12" customHeight="1">
      <c r="A164" s="22" t="s">
        <v>10</v>
      </c>
      <c r="B164" s="80"/>
      <c r="C164" s="81"/>
      <c r="D164" s="82"/>
      <c r="E164" s="83"/>
      <c r="F164" s="81"/>
      <c r="G164" s="82"/>
      <c r="H164" s="84"/>
      <c r="I164" s="81"/>
      <c r="J164" s="85"/>
      <c r="K164" s="177"/>
      <c r="L164" s="178"/>
    </row>
    <row r="165" spans="1:12" ht="12" customHeight="1">
      <c r="A165" s="53" t="s">
        <v>122</v>
      </c>
      <c r="B165" s="30">
        <v>20</v>
      </c>
      <c r="C165" s="31">
        <v>20</v>
      </c>
      <c r="D165" s="44">
        <f>B165+C165</f>
        <v>40</v>
      </c>
      <c r="E165" s="138">
        <v>13</v>
      </c>
      <c r="F165" s="52">
        <v>17</v>
      </c>
      <c r="G165" s="44">
        <f>E165+F165</f>
        <v>30</v>
      </c>
      <c r="H165" s="67">
        <f>E165/B165</f>
        <v>0.65</v>
      </c>
      <c r="I165" s="68">
        <f t="shared" si="28"/>
        <v>0.85</v>
      </c>
      <c r="J165" s="69">
        <f>G165/D165</f>
        <v>0.75</v>
      </c>
      <c r="K165" s="140"/>
      <c r="L165" s="139"/>
    </row>
    <row r="166" spans="1:12" ht="15.75" customHeight="1">
      <c r="A166" s="58"/>
      <c r="B166" s="35"/>
      <c r="C166" s="35"/>
      <c r="D166" s="45"/>
      <c r="E166" s="35"/>
      <c r="F166" s="35"/>
      <c r="G166" s="45"/>
      <c r="H166" s="36"/>
      <c r="I166" s="36"/>
      <c r="J166" s="36"/>
      <c r="K166" s="179" t="s">
        <v>98</v>
      </c>
      <c r="L166" s="179"/>
    </row>
    <row r="167" spans="1:12" ht="15.75" customHeight="1">
      <c r="A167" s="58"/>
      <c r="B167" s="35"/>
      <c r="C167" s="35"/>
      <c r="D167" s="45"/>
      <c r="E167" s="35"/>
      <c r="F167" s="35"/>
      <c r="G167" s="45"/>
      <c r="H167" s="36"/>
      <c r="I167" s="36"/>
      <c r="J167" s="36"/>
      <c r="K167" s="141"/>
      <c r="L167" s="141"/>
    </row>
    <row r="168" spans="1:12" ht="11.25" customHeight="1">
      <c r="A168" s="113" t="s">
        <v>94</v>
      </c>
      <c r="B168" s="35"/>
      <c r="C168" s="35"/>
      <c r="D168" s="45"/>
      <c r="E168" s="35"/>
      <c r="F168" s="35"/>
      <c r="G168" s="45"/>
      <c r="H168" s="36"/>
      <c r="I168" s="36"/>
      <c r="J168" s="36"/>
      <c r="K168" s="179"/>
      <c r="L168" s="179"/>
    </row>
    <row r="169" spans="2:9" ht="6" customHeight="1">
      <c r="B169" s="2"/>
      <c r="C169" s="2"/>
      <c r="D169" s="2"/>
      <c r="E169" s="2"/>
      <c r="F169" s="2"/>
      <c r="H169" s="2"/>
      <c r="I169" s="2"/>
    </row>
    <row r="170" spans="1:10" ht="12.75" customHeight="1">
      <c r="A170" s="4"/>
      <c r="B170" s="169"/>
      <c r="C170" s="169"/>
      <c r="D170" s="169"/>
      <c r="E170" s="169"/>
      <c r="F170" s="169"/>
      <c r="G170" s="169"/>
      <c r="H170" s="169"/>
      <c r="I170" s="169"/>
      <c r="J170" s="169"/>
    </row>
    <row r="171" spans="1:10" ht="3.75" customHeight="1">
      <c r="A171" s="4"/>
      <c r="B171" s="169"/>
      <c r="C171" s="169"/>
      <c r="D171" s="169"/>
      <c r="E171" s="169"/>
      <c r="F171" s="169"/>
      <c r="G171" s="169"/>
      <c r="H171" s="169"/>
      <c r="I171" s="169"/>
      <c r="J171" s="169"/>
    </row>
    <row r="172" spans="1:10" ht="52.5" customHeight="1">
      <c r="A172" s="104" t="s">
        <v>164</v>
      </c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" customHeight="1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</row>
    <row r="174" spans="1:10" ht="12.75" customHeight="1">
      <c r="A174" s="4"/>
      <c r="B174" s="169"/>
      <c r="C174" s="169"/>
      <c r="D174" s="169"/>
      <c r="E174" s="169"/>
      <c r="F174" s="169"/>
      <c r="G174" s="169"/>
      <c r="H174" s="169"/>
      <c r="I174" s="169"/>
      <c r="J174" s="169"/>
    </row>
    <row r="175" spans="1:10" ht="3.75" customHeight="1">
      <c r="A175" s="4"/>
      <c r="B175" s="169"/>
      <c r="C175" s="169"/>
      <c r="D175" s="169"/>
      <c r="E175" s="169"/>
      <c r="F175" s="169"/>
      <c r="G175" s="169"/>
      <c r="H175" s="169"/>
      <c r="I175" s="169"/>
      <c r="J175" s="169"/>
    </row>
    <row r="176" spans="1:10" ht="39.75" customHeight="1">
      <c r="A176" s="104" t="s">
        <v>95</v>
      </c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" customHeight="1">
      <c r="A177" s="173"/>
      <c r="B177" s="173"/>
      <c r="C177" s="173"/>
      <c r="D177" s="173"/>
      <c r="E177" s="173"/>
      <c r="F177" s="173"/>
      <c r="G177" s="173"/>
      <c r="H177" s="173"/>
      <c r="I177" s="173"/>
      <c r="J177" s="173"/>
    </row>
    <row r="178" spans="1:10" ht="12.75" customHeight="1">
      <c r="A178" s="4"/>
      <c r="B178" s="169"/>
      <c r="C178" s="169"/>
      <c r="D178" s="169"/>
      <c r="E178" s="169"/>
      <c r="F178" s="169"/>
      <c r="G178" s="169"/>
      <c r="H178" s="169"/>
      <c r="I178" s="169"/>
      <c r="J178" s="169"/>
    </row>
    <row r="179" spans="1:10" ht="3.75" customHeight="1">
      <c r="A179" s="4"/>
      <c r="B179" s="169"/>
      <c r="C179" s="169"/>
      <c r="D179" s="169"/>
      <c r="E179" s="169"/>
      <c r="F179" s="169"/>
      <c r="G179" s="169"/>
      <c r="H179" s="169"/>
      <c r="I179" s="169"/>
      <c r="J179" s="169"/>
    </row>
    <row r="180" spans="1:10" ht="28.5" customHeight="1">
      <c r="A180" s="6" t="s">
        <v>125</v>
      </c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" customHeight="1">
      <c r="A181" s="6"/>
      <c r="B181" s="5"/>
      <c r="C181" s="5"/>
      <c r="D181" s="5"/>
      <c r="E181" s="5"/>
      <c r="F181" s="5"/>
      <c r="G181" s="5"/>
      <c r="H181" s="5"/>
      <c r="I181" s="5"/>
      <c r="J181" s="5"/>
    </row>
    <row r="182" spans="1:3" ht="10.5" customHeight="1">
      <c r="A182" s="113" t="s">
        <v>112</v>
      </c>
      <c r="B182" s="111"/>
      <c r="C182" s="112"/>
    </row>
    <row r="183" ht="12.75">
      <c r="A183" s="134" t="s">
        <v>137</v>
      </c>
    </row>
    <row r="184" spans="1:3" ht="11.25" customHeight="1">
      <c r="A184" s="134" t="s">
        <v>113</v>
      </c>
      <c r="B184" s="111"/>
      <c r="C184" s="112"/>
    </row>
    <row r="185" spans="1:3" ht="11.25" customHeight="1">
      <c r="A185" s="134" t="s">
        <v>151</v>
      </c>
      <c r="B185" s="111"/>
      <c r="C185" s="112"/>
    </row>
    <row r="186" spans="1:3" s="110" customFormat="1" ht="11.25" customHeight="1">
      <c r="A186" s="134" t="s">
        <v>132</v>
      </c>
      <c r="B186" s="108"/>
      <c r="C186" s="109"/>
    </row>
    <row r="187" ht="24.75" customHeight="1">
      <c r="A187" s="135" t="s">
        <v>156</v>
      </c>
    </row>
    <row r="188" ht="12.75">
      <c r="A188" s="134" t="s">
        <v>142</v>
      </c>
    </row>
    <row r="189" spans="1:3" ht="11.25" customHeight="1">
      <c r="A189" s="134" t="s">
        <v>136</v>
      </c>
      <c r="B189" s="111"/>
      <c r="C189" s="112"/>
    </row>
    <row r="190" ht="11.25" customHeight="1">
      <c r="A190" s="134" t="s">
        <v>126</v>
      </c>
    </row>
    <row r="191" ht="11.25" customHeight="1">
      <c r="A191" s="134"/>
    </row>
    <row r="192" ht="12.75">
      <c r="A192" s="113" t="s">
        <v>152</v>
      </c>
    </row>
    <row r="193" ht="39.75" customHeight="1">
      <c r="A193" s="128" t="s">
        <v>153</v>
      </c>
    </row>
  </sheetData>
  <sheetProtection password="DFDA" sheet="1"/>
  <mergeCells count="163">
    <mergeCell ref="K68:L68"/>
    <mergeCell ref="K70:L70"/>
    <mergeCell ref="K71:L71"/>
    <mergeCell ref="K73:L73"/>
    <mergeCell ref="K64:L64"/>
    <mergeCell ref="K66:L66"/>
    <mergeCell ref="K67:L67"/>
    <mergeCell ref="K72:L72"/>
    <mergeCell ref="K115:L115"/>
    <mergeCell ref="K92:L92"/>
    <mergeCell ref="K87:L87"/>
    <mergeCell ref="K96:L96"/>
    <mergeCell ref="K97:L97"/>
    <mergeCell ref="K98:L98"/>
    <mergeCell ref="K112:L112"/>
    <mergeCell ref="K103:L103"/>
    <mergeCell ref="K94:L94"/>
    <mergeCell ref="K85:L85"/>
    <mergeCell ref="K81:L81"/>
    <mergeCell ref="K82:L82"/>
    <mergeCell ref="K65:L65"/>
    <mergeCell ref="K79:L79"/>
    <mergeCell ref="A177:J177"/>
    <mergeCell ref="K102:L102"/>
    <mergeCell ref="K104:L104"/>
    <mergeCell ref="K83:L83"/>
    <mergeCell ref="K84:L84"/>
    <mergeCell ref="B178:J179"/>
    <mergeCell ref="K151:L151"/>
    <mergeCell ref="K152:L152"/>
    <mergeCell ref="K75:L75"/>
    <mergeCell ref="K76:L76"/>
    <mergeCell ref="K77:L77"/>
    <mergeCell ref="K153:L153"/>
    <mergeCell ref="K88:L88"/>
    <mergeCell ref="K78:L78"/>
    <mergeCell ref="K101:L101"/>
    <mergeCell ref="A2:A4"/>
    <mergeCell ref="B2:D2"/>
    <mergeCell ref="E2:G2"/>
    <mergeCell ref="H2:J2"/>
    <mergeCell ref="K2:L4"/>
    <mergeCell ref="B3:C3"/>
    <mergeCell ref="D3:D4"/>
    <mergeCell ref="E3:F3"/>
    <mergeCell ref="G3:G4"/>
    <mergeCell ref="H3:I3"/>
    <mergeCell ref="J3:J4"/>
    <mergeCell ref="K6:L6"/>
    <mergeCell ref="K7:L7"/>
    <mergeCell ref="K9:L9"/>
    <mergeCell ref="K10:L10"/>
    <mergeCell ref="K11:L11"/>
    <mergeCell ref="K8:L8"/>
    <mergeCell ref="K12:L12"/>
    <mergeCell ref="K13:L13"/>
    <mergeCell ref="K14:L14"/>
    <mergeCell ref="K15:L15"/>
    <mergeCell ref="K26:L26"/>
    <mergeCell ref="K34:L34"/>
    <mergeCell ref="K25:L25"/>
    <mergeCell ref="K35:L35"/>
    <mergeCell ref="K16:L16"/>
    <mergeCell ref="K17:L17"/>
    <mergeCell ref="K19:L19"/>
    <mergeCell ref="K20:L20"/>
    <mergeCell ref="K27:L27"/>
    <mergeCell ref="K24:L24"/>
    <mergeCell ref="K32:L32"/>
    <mergeCell ref="K47:L47"/>
    <mergeCell ref="K36:L36"/>
    <mergeCell ref="K21:L21"/>
    <mergeCell ref="K29:L29"/>
    <mergeCell ref="K28:L28"/>
    <mergeCell ref="K30:L30"/>
    <mergeCell ref="K31:L31"/>
    <mergeCell ref="K22:L22"/>
    <mergeCell ref="K23:L23"/>
    <mergeCell ref="K33:L33"/>
    <mergeCell ref="K37:L37"/>
    <mergeCell ref="K38:L38"/>
    <mergeCell ref="K39:L39"/>
    <mergeCell ref="K41:L41"/>
    <mergeCell ref="K42:L42"/>
    <mergeCell ref="K43:L43"/>
    <mergeCell ref="K44:L44"/>
    <mergeCell ref="K45:L45"/>
    <mergeCell ref="K46:L46"/>
    <mergeCell ref="K61:L61"/>
    <mergeCell ref="K56:L56"/>
    <mergeCell ref="K57:L57"/>
    <mergeCell ref="K58:L58"/>
    <mergeCell ref="K60:L60"/>
    <mergeCell ref="K48:L48"/>
    <mergeCell ref="K49:L49"/>
    <mergeCell ref="K63:L63"/>
    <mergeCell ref="K50:L50"/>
    <mergeCell ref="K51:L51"/>
    <mergeCell ref="K53:L53"/>
    <mergeCell ref="K54:L54"/>
    <mergeCell ref="K55:L55"/>
    <mergeCell ref="K62:L62"/>
    <mergeCell ref="K52:L52"/>
    <mergeCell ref="K80:L80"/>
    <mergeCell ref="K99:L99"/>
    <mergeCell ref="K100:L100"/>
    <mergeCell ref="K136:L136"/>
    <mergeCell ref="K134:L134"/>
    <mergeCell ref="K135:L135"/>
    <mergeCell ref="K106:L106"/>
    <mergeCell ref="K122:L122"/>
    <mergeCell ref="K107:L107"/>
    <mergeCell ref="K113:L113"/>
    <mergeCell ref="A173:J173"/>
    <mergeCell ref="K157:L157"/>
    <mergeCell ref="K139:L139"/>
    <mergeCell ref="K154:L154"/>
    <mergeCell ref="K164:L164"/>
    <mergeCell ref="K168:L168"/>
    <mergeCell ref="K166:L166"/>
    <mergeCell ref="B170:J171"/>
    <mergeCell ref="K155:L155"/>
    <mergeCell ref="K141:L141"/>
    <mergeCell ref="K123:L123"/>
    <mergeCell ref="K108:L108"/>
    <mergeCell ref="K159:L159"/>
    <mergeCell ref="K144:L144"/>
    <mergeCell ref="K111:L111"/>
    <mergeCell ref="K114:L114"/>
    <mergeCell ref="K149:L149"/>
    <mergeCell ref="K150:L150"/>
    <mergeCell ref="K148:L148"/>
    <mergeCell ref="K143:L143"/>
    <mergeCell ref="B174:J175"/>
    <mergeCell ref="K160:L160"/>
    <mergeCell ref="K161:L161"/>
    <mergeCell ref="K162:L162"/>
    <mergeCell ref="K163:L163"/>
    <mergeCell ref="K105:L105"/>
    <mergeCell ref="K109:L109"/>
    <mergeCell ref="K130:L130"/>
    <mergeCell ref="K131:L131"/>
    <mergeCell ref="K132:L132"/>
    <mergeCell ref="K142:L142"/>
    <mergeCell ref="K156:L156"/>
    <mergeCell ref="K133:L133"/>
    <mergeCell ref="K121:L121"/>
    <mergeCell ref="K129:L129"/>
    <mergeCell ref="K140:L140"/>
    <mergeCell ref="K124:L124"/>
    <mergeCell ref="K128:L128"/>
    <mergeCell ref="K125:L125"/>
    <mergeCell ref="K127:L127"/>
    <mergeCell ref="K126:L126"/>
    <mergeCell ref="K59:L59"/>
    <mergeCell ref="K69:L69"/>
    <mergeCell ref="K74:L74"/>
    <mergeCell ref="K145:L145"/>
    <mergeCell ref="K117:L117"/>
    <mergeCell ref="K116:L116"/>
    <mergeCell ref="K119:L119"/>
    <mergeCell ref="K110:L110"/>
    <mergeCell ref="K138:L138"/>
  </mergeCells>
  <printOptions horizontalCentered="1"/>
  <pageMargins left="0.3937007874015748" right="0.3937007874015748" top="0.3937007874015748" bottom="0.3937007874015748" header="0.3937007874015748" footer="0.1968503937007874"/>
  <pageSetup fitToHeight="5" horizontalDpi="600" verticalDpi="600" orientation="landscape" paperSize="9" scale="95" r:id="rId2"/>
  <headerFooter alignWithMargins="0">
    <oddFooter>&amp;L&amp;"Times New Roman,Normálne"CVTI SR&amp;R&amp;"Times New Roman,Normálne"&amp;P</oddFooter>
  </headerFooter>
  <rowBreaks count="3" manualBreakCount="3">
    <brk id="85" max="11" man="1"/>
    <brk id="127" max="11" man="1"/>
    <brk id="166" max="11" man="1"/>
  </rowBreaks>
  <ignoredErrors>
    <ignoredError sqref="B44:C44 B149:C149 E149:F149 B51:C51 E51:F51 B139:C139 E139:F139" formulaRange="1"/>
    <ignoredError sqref="D104:D116 D138 D57:G57 D67:G67 D76 G76 D88:G88 D20:G20 D96:D101 D161 D6 G112:J112 G113 D124:D131 D133:D135 D29:D37 D122 G29 D82 G123 D143 G143" formula="1"/>
    <ignoredError sqref="D44:G44 D102 G102 D149 D50:D51 G50 G51 D139 H113:J113" formula="1" formulaRange="1"/>
    <ignoredError sqref="H113:J113" evalError="1" formula="1"/>
    <ignoredError sqref="H138 I138:J138 H150 H156:J156 H154:J154 H157 H151 J151 J157 H142:J142 J15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slovenské vysoké školy do prvých ročníkov 2. stupňa vysokoškolského štúdia na akademický rok 2024/2025 - stav k 31. 5. 2024</dc:title>
  <dc:subject/>
  <dc:creator>Antalikova</dc:creator>
  <cp:keywords>prihlášky, termíny, vysoká škola, vysoké školy, VŠ, dodatočné termíny, podanie prihlášky, náhradný termín, prijímacie konanie, prijímačky</cp:keywords>
  <dc:description/>
  <cp:lastModifiedBy>Antalikova Stefania</cp:lastModifiedBy>
  <cp:lastPrinted>2024-06-10T11:54:16Z</cp:lastPrinted>
  <dcterms:created xsi:type="dcterms:W3CDTF">2008-05-21T08:09:17Z</dcterms:created>
  <dcterms:modified xsi:type="dcterms:W3CDTF">2024-06-12T07:13:03Z</dcterms:modified>
  <cp:category/>
  <cp:version/>
  <cp:contentType/>
  <cp:contentStatus/>
</cp:coreProperties>
</file>